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S 67\Academic\PP.5 2.67\MP\"/>
    </mc:Choice>
  </mc:AlternateContent>
  <xr:revisionPtr revIDLastSave="0" documentId="13_ncr:1_{E02D453C-A2B9-40CE-81F2-FE1002F64DA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Grade" sheetId="3" r:id="rId1"/>
    <sheet name="Desired Character" sheetId="4" r:id="rId2"/>
    <sheet name="Reading, Writing Analysis" sheetId="5" r:id="rId3"/>
    <sheet name="Club" sheetId="6" r:id="rId4"/>
  </sheets>
  <definedNames>
    <definedName name="_xlnm.Print_Area" localSheetId="3">Club!$B$1:$O$50</definedName>
    <definedName name="_xlnm.Print_Area" localSheetId="1">'Desired Character'!$A$1:$L$57</definedName>
    <definedName name="_xlnm.Print_Area" localSheetId="0">Grade!$A$1:$T$58</definedName>
    <definedName name="_xlnm.Print_Area" localSheetId="2">'Reading, Writing Analysis'!$A$1:$L$48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 l="1"/>
  <c r="J11" i="6"/>
  <c r="L12" i="6" s="1"/>
  <c r="K11" i="6"/>
  <c r="E14" i="6" s="1"/>
  <c r="H14" i="6" s="1"/>
  <c r="L11" i="6"/>
  <c r="E13" i="6"/>
  <c r="H13" i="6" l="1"/>
  <c r="K12" i="6"/>
  <c r="S7" i="3" l="1"/>
  <c r="R7" i="3"/>
  <c r="Q17" i="3"/>
  <c r="K17" i="4"/>
  <c r="J17" i="4"/>
  <c r="I17" i="4"/>
  <c r="H17" i="4"/>
  <c r="S14" i="3"/>
  <c r="R14" i="3"/>
  <c r="S13" i="3"/>
  <c r="R13" i="3"/>
  <c r="S12" i="3"/>
  <c r="R12" i="3"/>
  <c r="S11" i="3"/>
  <c r="R11" i="3"/>
  <c r="I17" i="3"/>
  <c r="J17" i="3"/>
  <c r="K17" i="3"/>
  <c r="L17" i="3"/>
  <c r="M17" i="3"/>
  <c r="N17" i="3"/>
  <c r="O17" i="3"/>
  <c r="P17" i="3"/>
  <c r="H17" i="3"/>
  <c r="I17" i="5"/>
  <c r="J17" i="5"/>
  <c r="K17" i="5"/>
  <c r="H17" i="5"/>
  <c r="G17" i="5"/>
  <c r="F17" i="5"/>
  <c r="G17" i="4"/>
  <c r="F17" i="4"/>
  <c r="G17" i="3"/>
  <c r="F17" i="3"/>
  <c r="S10" i="3"/>
  <c r="R10" i="3"/>
  <c r="S15" i="3"/>
  <c r="R15" i="3"/>
  <c r="S9" i="3"/>
  <c r="R9" i="3"/>
  <c r="S8" i="3"/>
  <c r="R8" i="3"/>
  <c r="D19" i="3" l="1"/>
  <c r="Q18" i="3"/>
  <c r="H18" i="3"/>
  <c r="E19" i="5" l="1"/>
  <c r="E22" i="5"/>
  <c r="E19" i="4"/>
  <c r="E22" i="4"/>
  <c r="N22" i="3"/>
  <c r="H19" i="5" l="1"/>
  <c r="H22" i="5"/>
  <c r="J18" i="5"/>
  <c r="I18" i="5"/>
  <c r="K18" i="5"/>
  <c r="E21" i="4"/>
  <c r="R22" i="3"/>
  <c r="H18" i="5"/>
  <c r="E20" i="5"/>
  <c r="H20" i="5" s="1"/>
  <c r="E21" i="5"/>
  <c r="H21" i="5" s="1"/>
  <c r="E20" i="4"/>
  <c r="H20" i="4" s="1"/>
  <c r="J18" i="4"/>
  <c r="I18" i="4"/>
  <c r="K18" i="4"/>
  <c r="H18" i="4"/>
  <c r="H19" i="4"/>
  <c r="J18" i="3"/>
  <c r="M18" i="3"/>
  <c r="K18" i="3"/>
  <c r="G19" i="3"/>
  <c r="D22" i="3"/>
  <c r="G22" i="3" s="1"/>
  <c r="P18" i="3"/>
  <c r="N18" i="3"/>
  <c r="L18" i="3"/>
  <c r="O18" i="3"/>
  <c r="I18" i="3"/>
  <c r="N19" i="3"/>
  <c r="R19" i="3" s="1"/>
  <c r="D21" i="3"/>
  <c r="G21" i="3" s="1"/>
  <c r="N21" i="3"/>
  <c r="R21" i="3" s="1"/>
  <c r="D20" i="3"/>
  <c r="G20" i="3" s="1"/>
  <c r="N20" i="3"/>
  <c r="R20" i="3" s="1"/>
  <c r="H22" i="4" l="1"/>
  <c r="H21" i="4"/>
</calcChain>
</file>

<file path=xl/sharedStrings.xml><?xml version="1.0" encoding="utf-8"?>
<sst xmlns="http://schemas.openxmlformats.org/spreadsheetml/2006/main" count="360" uniqueCount="108">
  <si>
    <t>นก.</t>
  </si>
  <si>
    <t>N</t>
  </si>
  <si>
    <t>ร</t>
  </si>
  <si>
    <t>มส.</t>
  </si>
  <si>
    <t>จำนวนนักเรียนที่ได้รับผลการเรียน</t>
  </si>
  <si>
    <t>SD.</t>
  </si>
  <si>
    <t>X</t>
  </si>
  <si>
    <t>โรงเรียนแม่สายประสิทธิ์ศาสตร์ อำเภอแม่สาย จังหวัดเชียงราย</t>
  </si>
  <si>
    <t xml:space="preserve">สรุปผลการเรียน ของ </t>
  </si>
  <si>
    <t>1.0 ขึ้นไป จำนวน</t>
  </si>
  <si>
    <t>1.5 ขึ้นไป จำนวน</t>
  </si>
  <si>
    <t>2.0 ขึ้นไป จำนวน</t>
  </si>
  <si>
    <t>2.5 ขึ้นไป จำนวน</t>
  </si>
  <si>
    <t>ผลการเรียน</t>
  </si>
  <si>
    <t>ร้อยละ</t>
  </si>
  <si>
    <t>3.0 ขึ้นไป จำนวน</t>
  </si>
  <si>
    <t>ไม่ผ่าน จำนวน</t>
  </si>
  <si>
    <t>3.5 ขึ้นไป จำนวน</t>
  </si>
  <si>
    <t>4.0 ขึ้นไป จำนวน</t>
  </si>
  <si>
    <t>คน</t>
  </si>
  <si>
    <t>คิดเป็นร้อยละ</t>
  </si>
  <si>
    <t>รวมทั้งสิ้นจำนวน</t>
  </si>
  <si>
    <t>จำนวนนักเรียนที่ได้รับการประเมิน</t>
  </si>
  <si>
    <t>3(ดีเยี่ยม)</t>
  </si>
  <si>
    <t>2(ดี)</t>
  </si>
  <si>
    <t>1(ผ่าน)</t>
  </si>
  <si>
    <t>0(ปรับปรุง)</t>
  </si>
  <si>
    <t>สรุปผลการประเมิน</t>
  </si>
  <si>
    <t>ผลการประเมินอยู่ในระดับ 1(ผ่าน) ขึ้นไป จำนวน</t>
  </si>
  <si>
    <t>ผลการประเมินอยู่ในระดับ 0(ปรับปรุง)    จำนวน</t>
  </si>
  <si>
    <t>ผลการประเมินอยู่ในระดับ 2 (ดี)ขึ้นไป     จำนวน</t>
  </si>
  <si>
    <t>ผลการประเมินอยู่ในระดับ 3 (ดีเยี่ยม)ขึ้นไปจำนวน</t>
  </si>
  <si>
    <t>สรุปผลการประเมินการอ่าน คิดวิเคราะห์ และเขียน</t>
  </si>
  <si>
    <t>ของ</t>
  </si>
  <si>
    <t>สรุปผลการประเมินคุณลักษณะอันพึงประสงค์</t>
  </si>
  <si>
    <t>การอนุมัติผลการพัฒนาคุณภาพผู้เรียน</t>
  </si>
  <si>
    <t>เห็นควรอนุมัติ</t>
  </si>
  <si>
    <t>ไม่เห็นควรอนุมัติ</t>
  </si>
  <si>
    <t>ลงชื่อ.............................................................................</t>
  </si>
  <si>
    <t>รองผู้อำนวยการกลุ่มบริหารวิชาการ</t>
  </si>
  <si>
    <t>เรียนเสนอเพื่อพิจารณา</t>
  </si>
  <si>
    <t>ผู้อำนวยการโรงเรียน</t>
  </si>
  <si>
    <t>................/..................../....................</t>
  </si>
  <si>
    <t>ผ่าน  จำนวน</t>
  </si>
  <si>
    <t>ลงชื่อ....................................</t>
  </si>
  <si>
    <t>ลงชื่อ...................................................</t>
  </si>
  <si>
    <t>กิจกรรมเพื่อสังคมและสาธารณประโยชน์</t>
  </si>
  <si>
    <t>(นายวชิรวิชญ์ ประมาณ)</t>
  </si>
  <si>
    <t xml:space="preserve">      (นายวชิรวิชญ์ ประมาณ)</t>
  </si>
  <si>
    <t xml:space="preserve">  (นายวชิรวิชญ์ ประมาณ)</t>
  </si>
  <si>
    <t>(นายเสกสรร ทุนอินทร์)</t>
  </si>
  <si>
    <t xml:space="preserve">           (นายเสกสรร ทุนอินทร์)</t>
  </si>
  <si>
    <t xml:space="preserve">         ................/..................../....................</t>
  </si>
  <si>
    <t xml:space="preserve">        ................/..................../....................</t>
  </si>
  <si>
    <t xml:space="preserve">         (นายเสกสรร ทุนอินทร์)</t>
  </si>
  <si>
    <t xml:space="preserve">    ลงชื่อ....................................</t>
  </si>
  <si>
    <t>อนุมัติ</t>
  </si>
  <si>
    <t>ไม่อนุมัติ</t>
  </si>
  <si>
    <t>2/2567</t>
  </si>
  <si>
    <t>อ33102</t>
  </si>
  <si>
    <t>อ33208</t>
  </si>
  <si>
    <t>อ32218</t>
  </si>
  <si>
    <t>ชุมนุม คำคมและอักษรไขว้</t>
  </si>
  <si>
    <t>Multilingual Program</t>
  </si>
  <si>
    <t>M.5/6</t>
  </si>
  <si>
    <t>M.6/2</t>
  </si>
  <si>
    <t>M.6/4</t>
  </si>
  <si>
    <t>M.6/6</t>
  </si>
  <si>
    <t>M.6/8</t>
  </si>
  <si>
    <t>M.6/10</t>
  </si>
  <si>
    <t>M.6/9</t>
  </si>
  <si>
    <t>Creative Writing</t>
  </si>
  <si>
    <t>Basic English 6</t>
  </si>
  <si>
    <t>English Reading &amp; Writing 6</t>
  </si>
  <si>
    <t>Credit</t>
  </si>
  <si>
    <t>Signature...................................................................</t>
  </si>
  <si>
    <t>Signature....................................................................</t>
  </si>
  <si>
    <t>Teacher / SGS</t>
  </si>
  <si>
    <t xml:space="preserve">Reviewer </t>
  </si>
  <si>
    <t xml:space="preserve">Measurement and Evalution Leader </t>
  </si>
  <si>
    <t>(Miss Patcharin Arnunamung)</t>
  </si>
  <si>
    <t>(Miss Jintra Kala)</t>
  </si>
  <si>
    <t>(Mrs. Sudarat Spratt)</t>
  </si>
  <si>
    <t>(Mr. Ratiphat Chuenjai)</t>
  </si>
  <si>
    <t>☐</t>
  </si>
  <si>
    <t xml:space="preserve">    (Mrs. Sudarat Spratt)</t>
  </si>
  <si>
    <t>2</t>
  </si>
  <si>
    <t>ก22904</t>
  </si>
  <si>
    <t>4</t>
  </si>
  <si>
    <t>ก31904</t>
  </si>
  <si>
    <t>5</t>
  </si>
  <si>
    <t>ก32904</t>
  </si>
  <si>
    <t>ก33905</t>
  </si>
  <si>
    <t>Level</t>
  </si>
  <si>
    <t>Name</t>
  </si>
  <si>
    <t>6/8</t>
  </si>
  <si>
    <t>Miss Jintra Kala</t>
  </si>
  <si>
    <t xml:space="preserve">    (Miss Jintra Kala)</t>
  </si>
  <si>
    <t>Code</t>
  </si>
  <si>
    <t>Total of Students</t>
  </si>
  <si>
    <t>Semester</t>
  </si>
  <si>
    <t>Subject</t>
  </si>
  <si>
    <t>Passed</t>
  </si>
  <si>
    <t>Not Passed</t>
  </si>
  <si>
    <t>Hrs.</t>
  </si>
  <si>
    <t>Academic Year</t>
  </si>
  <si>
    <t>Academic Year 2567</t>
  </si>
  <si>
    <t>Head of Multilingual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</si>
</sst>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8"/>
      <color theme="1"/>
      <name val="TH SarabunPSK"/>
      <family val="2"/>
    </font>
    <font>
      <b/>
      <sz val="36"/>
      <color theme="1"/>
      <name val="TH SarabunPSK"/>
      <family val="2"/>
    </font>
    <font>
      <b/>
      <sz val="11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22"/>
      <color rgb="FFFF0000"/>
      <name val="TH SarabunPSK"/>
      <family val="2"/>
    </font>
    <font>
      <sz val="16"/>
      <color rgb="FFFF0000"/>
      <name val="TH SarabunPSK"/>
      <family val="2"/>
    </font>
    <font>
      <sz val="20"/>
      <color theme="1"/>
      <name val="TH SarabunPSK"/>
      <family val="2"/>
    </font>
    <font>
      <sz val="20"/>
      <color rgb="FF000000"/>
      <name val="TH SarabunPSK"/>
      <family val="2"/>
    </font>
    <font>
      <b/>
      <sz val="20"/>
      <color rgb="FF000000"/>
      <name val="TH SarabunPSK"/>
      <family val="2"/>
    </font>
    <font>
      <sz val="20"/>
      <color rgb="FFFF0000"/>
      <name val="TH SarabunPSK"/>
      <family val="2"/>
    </font>
    <font>
      <b/>
      <sz val="20"/>
      <color theme="1"/>
      <name val="Aptos Narrow"/>
      <family val="2"/>
    </font>
    <font>
      <b/>
      <sz val="22"/>
      <color theme="1"/>
      <name val="Aptos Narrow"/>
      <family val="2"/>
    </font>
    <font>
      <sz val="9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0" xfId="0" applyFont="1" applyBorder="1"/>
    <xf numFmtId="0" fontId="2" fillId="0" borderId="5" xfId="0" applyFont="1" applyBorder="1"/>
    <xf numFmtId="0" fontId="1" fillId="0" borderId="12" xfId="0" applyFont="1" applyBorder="1"/>
    <xf numFmtId="0" fontId="2" fillId="0" borderId="7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1" fillId="0" borderId="7" xfId="0" applyFont="1" applyBorder="1"/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right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2" fontId="1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2" xfId="0" applyFont="1" applyBorder="1"/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2" xfId="0" applyFont="1" applyBorder="1" applyAlignment="1">
      <alignment horizontal="right"/>
    </xf>
    <xf numFmtId="0" fontId="7" fillId="0" borderId="0" xfId="0" applyFont="1"/>
    <xf numFmtId="0" fontId="2" fillId="3" borderId="7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/>
            </a:pPr>
            <a:r>
              <a:rPr lang="th-TH" sz="1800"/>
              <a:t>แผนภูมิแท่งแสดงร้อยละของจำนวนนักเรียนแยกตามระดับผลการเรียน</a:t>
            </a:r>
            <a:endParaRPr lang="en-US" sz="1800"/>
          </a:p>
        </c:rich>
      </c:tx>
      <c:layout>
        <c:manualLayout>
          <c:xMode val="edge"/>
          <c:yMode val="edge"/>
          <c:x val="0.14605840416901014"/>
          <c:y val="3.2015068761813673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97629978817935E-2"/>
          <c:y val="0.10574112067512539"/>
          <c:w val="0.87805332317330065"/>
          <c:h val="0.7798895078827321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Grade!$H$16:$Q$16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มส.</c:v>
                </c:pt>
              </c:strCache>
            </c:strRef>
          </c:cat>
          <c:val>
            <c:numRef>
              <c:f>Grade!$H$18:$Q$18</c:f>
              <c:numCache>
                <c:formatCode>0.00</c:formatCode>
                <c:ptCount val="10"/>
                <c:pt idx="0">
                  <c:v>86.245353159851305</c:v>
                </c:pt>
                <c:pt idx="1">
                  <c:v>6.6914498141263943</c:v>
                </c:pt>
                <c:pt idx="2">
                  <c:v>1.8587360594795539</c:v>
                </c:pt>
                <c:pt idx="3">
                  <c:v>0.37174721189591076</c:v>
                </c:pt>
                <c:pt idx="4">
                  <c:v>0.74349442379182151</c:v>
                </c:pt>
                <c:pt idx="5">
                  <c:v>0</c:v>
                </c:pt>
                <c:pt idx="6">
                  <c:v>0.74349442379182151</c:v>
                </c:pt>
                <c:pt idx="7">
                  <c:v>2.9739776951672861</c:v>
                </c:pt>
                <c:pt idx="8">
                  <c:v>0.37174721189591076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3-4631-B56A-A80E91138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0557824"/>
        <c:axId val="111411584"/>
        <c:axId val="0"/>
      </c:bar3DChart>
      <c:catAx>
        <c:axId val="11055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11411584"/>
        <c:crosses val="autoZero"/>
        <c:auto val="1"/>
        <c:lblAlgn val="ctr"/>
        <c:lblOffset val="100"/>
        <c:noMultiLvlLbl val="0"/>
      </c:catAx>
      <c:valAx>
        <c:axId val="111411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10557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000"/>
            </a:pPr>
            <a:r>
              <a:rPr lang="th-TH" sz="2000"/>
              <a:t>แผนภูมิแท่งแสดงร้อยละของจำนวนนักเรียน</a:t>
            </a:r>
          </a:p>
          <a:p>
            <a:pPr>
              <a:defRPr lang="en-US" sz="2000"/>
            </a:pPr>
            <a:r>
              <a:rPr lang="th-TH" sz="2000"/>
              <a:t>แยกตามระดับผลการประเมิน</a:t>
            </a:r>
            <a:endParaRPr lang="en-US" sz="2000"/>
          </a:p>
        </c:rich>
      </c:tx>
      <c:layout>
        <c:manualLayout>
          <c:xMode val="edge"/>
          <c:yMode val="edge"/>
          <c:x val="0.30418965062622927"/>
          <c:y val="6.403012138245573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97629978817935E-2"/>
          <c:y val="0.10574112067512539"/>
          <c:w val="0.87805332317330065"/>
          <c:h val="0.7798895078827321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'Desired Character'!$H$16:$K$16</c:f>
              <c:strCache>
                <c:ptCount val="4"/>
                <c:pt idx="0">
                  <c:v>3(ดีเยี่ยม)</c:v>
                </c:pt>
                <c:pt idx="1">
                  <c:v>2(ดี)</c:v>
                </c:pt>
                <c:pt idx="2">
                  <c:v>1(ผ่าน)</c:v>
                </c:pt>
                <c:pt idx="3">
                  <c:v>0(ปรับปรุง)</c:v>
                </c:pt>
              </c:strCache>
            </c:strRef>
          </c:cat>
          <c:val>
            <c:numRef>
              <c:f>'Desired Character'!$H$18:$K$18</c:f>
              <c:numCache>
                <c:formatCode>0.00</c:formatCode>
                <c:ptCount val="4"/>
                <c:pt idx="0">
                  <c:v>97.769516728624538</c:v>
                </c:pt>
                <c:pt idx="1">
                  <c:v>0</c:v>
                </c:pt>
                <c:pt idx="2">
                  <c:v>2.2304832713754648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7-4A81-A496-20C3FAB5D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772800"/>
        <c:axId val="111774336"/>
        <c:axId val="0"/>
      </c:bar3DChart>
      <c:catAx>
        <c:axId val="1117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11774336"/>
        <c:crosses val="autoZero"/>
        <c:auto val="1"/>
        <c:lblAlgn val="ctr"/>
        <c:lblOffset val="100"/>
        <c:noMultiLvlLbl val="0"/>
      </c:catAx>
      <c:valAx>
        <c:axId val="111774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11772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000"/>
            </a:pPr>
            <a:r>
              <a:rPr lang="th-TH" sz="2000"/>
              <a:t>แผนภูมิแท่งแสดงร้อยละของจำนวนนักเรียน</a:t>
            </a:r>
          </a:p>
          <a:p>
            <a:pPr>
              <a:defRPr lang="en-US" sz="2000"/>
            </a:pPr>
            <a:r>
              <a:rPr lang="th-TH" sz="2000"/>
              <a:t>แยกตามระดับผลการประเมิน</a:t>
            </a:r>
            <a:endParaRPr lang="en-US" sz="2000"/>
          </a:p>
        </c:rich>
      </c:tx>
      <c:layout>
        <c:manualLayout>
          <c:xMode val="edge"/>
          <c:yMode val="edge"/>
          <c:x val="0.30418965062622927"/>
          <c:y val="6.403012138245573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97629978817935E-2"/>
          <c:y val="0.10574112067512539"/>
          <c:w val="0.87805332317330065"/>
          <c:h val="0.7798895078827321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'Reading, Writing Analysis'!$H$16:$K$16</c:f>
              <c:strCache>
                <c:ptCount val="4"/>
                <c:pt idx="0">
                  <c:v>3(ดีเยี่ยม)</c:v>
                </c:pt>
                <c:pt idx="1">
                  <c:v>2(ดี)</c:v>
                </c:pt>
                <c:pt idx="2">
                  <c:v>1(ผ่าน)</c:v>
                </c:pt>
                <c:pt idx="3">
                  <c:v>0(ปรับปรุง)</c:v>
                </c:pt>
              </c:strCache>
            </c:strRef>
          </c:cat>
          <c:val>
            <c:numRef>
              <c:f>'Reading, Writing Analysis'!$H$18:$K$18</c:f>
              <c:numCache>
                <c:formatCode>0.00</c:formatCode>
                <c:ptCount val="4"/>
                <c:pt idx="0">
                  <c:v>14.869888475836431</c:v>
                </c:pt>
                <c:pt idx="1">
                  <c:v>82.899628252788105</c:v>
                </c:pt>
                <c:pt idx="2">
                  <c:v>2.2304832713754648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2-4920-B0B9-745F4181B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070016"/>
        <c:axId val="112096384"/>
        <c:axId val="0"/>
      </c:bar3DChart>
      <c:catAx>
        <c:axId val="1120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12096384"/>
        <c:crosses val="autoZero"/>
        <c:auto val="1"/>
        <c:lblAlgn val="ctr"/>
        <c:lblOffset val="100"/>
        <c:noMultiLvlLbl val="0"/>
      </c:catAx>
      <c:valAx>
        <c:axId val="112096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12070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/>
            </a:pPr>
            <a:r>
              <a:rPr lang="th-TH" sz="1800"/>
              <a:t>แผนภูมิแท่งแสดงร้อยละของจำนวนนักเรียนแยกตามระดับผลการเรียน</a:t>
            </a:r>
            <a:endParaRPr lang="en-US" sz="1800"/>
          </a:p>
        </c:rich>
      </c:tx>
      <c:layout>
        <c:manualLayout>
          <c:xMode val="edge"/>
          <c:yMode val="edge"/>
          <c:x val="0.14605840416901014"/>
          <c:y val="3.2015068761813673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97629978817935E-2"/>
          <c:y val="0.10574112067512539"/>
          <c:w val="0.87805332317330065"/>
          <c:h val="0.7798895078827321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Club!$K$10:$L$10</c:f>
              <c:strCache>
                <c:ptCount val="2"/>
                <c:pt idx="0">
                  <c:v>Passed</c:v>
                </c:pt>
                <c:pt idx="1">
                  <c:v>Not Passed</c:v>
                </c:pt>
              </c:strCache>
            </c:strRef>
          </c:cat>
          <c:val>
            <c:numRef>
              <c:f>Club!$K$12:$L$12</c:f>
              <c:numCache>
                <c:formatCode>0.00</c:formatCode>
                <c:ptCount val="2"/>
                <c:pt idx="0">
                  <c:v>95.744680851063833</c:v>
                </c:pt>
                <c:pt idx="1">
                  <c:v>4.2553191489361701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4-4518-8B02-C9BD7F671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355200"/>
        <c:axId val="112356736"/>
        <c:axId val="0"/>
      </c:bar3DChart>
      <c:catAx>
        <c:axId val="11235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12356736"/>
        <c:crosses val="autoZero"/>
        <c:auto val="1"/>
        <c:lblAlgn val="ctr"/>
        <c:lblOffset val="100"/>
        <c:noMultiLvlLbl val="0"/>
      </c:catAx>
      <c:valAx>
        <c:axId val="112356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12355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13607</xdr:rowOff>
    </xdr:from>
    <xdr:to>
      <xdr:col>1</xdr:col>
      <xdr:colOff>301976</xdr:colOff>
      <xdr:row>2</xdr:row>
      <xdr:rowOff>215149</xdr:rowOff>
    </xdr:to>
    <xdr:pic>
      <xdr:nvPicPr>
        <xdr:cNvPr id="2" name="รูปภาพ 1" descr="คำอธิบาย: 10571207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3607"/>
          <a:ext cx="964643" cy="85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239807</xdr:colOff>
      <xdr:row>22</xdr:row>
      <xdr:rowOff>156883</xdr:rowOff>
    </xdr:from>
    <xdr:to>
      <xdr:col>11</xdr:col>
      <xdr:colOff>0</xdr:colOff>
      <xdr:row>37</xdr:row>
      <xdr:rowOff>190500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13607</xdr:rowOff>
    </xdr:from>
    <xdr:to>
      <xdr:col>1</xdr:col>
      <xdr:colOff>301976</xdr:colOff>
      <xdr:row>2</xdr:row>
      <xdr:rowOff>215149</xdr:rowOff>
    </xdr:to>
    <xdr:pic>
      <xdr:nvPicPr>
        <xdr:cNvPr id="2" name="รูปภาพ 1" descr="คำอธิบาย: 10571207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3607"/>
          <a:ext cx="959200" cy="119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157164</xdr:colOff>
      <xdr:row>23</xdr:row>
      <xdr:rowOff>4202</xdr:rowOff>
    </xdr:from>
    <xdr:to>
      <xdr:col>8</xdr:col>
      <xdr:colOff>408214</xdr:colOff>
      <xdr:row>33</xdr:row>
      <xdr:rowOff>204107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13607</xdr:rowOff>
    </xdr:from>
    <xdr:to>
      <xdr:col>1</xdr:col>
      <xdr:colOff>301976</xdr:colOff>
      <xdr:row>2</xdr:row>
      <xdr:rowOff>215149</xdr:rowOff>
    </xdr:to>
    <xdr:pic>
      <xdr:nvPicPr>
        <xdr:cNvPr id="2" name="รูปภาพ 1" descr="คำอธิบาย: 10571207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3607"/>
          <a:ext cx="959200" cy="119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157164</xdr:colOff>
      <xdr:row>23</xdr:row>
      <xdr:rowOff>4202</xdr:rowOff>
    </xdr:from>
    <xdr:to>
      <xdr:col>8</xdr:col>
      <xdr:colOff>353786</xdr:colOff>
      <xdr:row>32</xdr:row>
      <xdr:rowOff>204108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493941</xdr:colOff>
      <xdr:row>0</xdr:row>
      <xdr:rowOff>0</xdr:rowOff>
    </xdr:from>
    <xdr:to>
      <xdr:col>2</xdr:col>
      <xdr:colOff>381001</xdr:colOff>
      <xdr:row>2</xdr:row>
      <xdr:rowOff>122465</xdr:rowOff>
    </xdr:to>
    <xdr:pic>
      <xdr:nvPicPr>
        <xdr:cNvPr id="2" name="รูปภาพ 1" descr="คำอธิบาย: 1057120721">
          <a:extLst>
            <a:ext uri="{FF2B5EF4-FFF2-40B4-BE49-F238E27FC236}">
              <a16:creationId xmlns:a16="http://schemas.microsoft.com/office/drawing/2014/main" id="{EEA49227-33FC-4A50-A5FC-6925600C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905" y="0"/>
          <a:ext cx="717096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239807</xdr:colOff>
      <xdr:row>14</xdr:row>
      <xdr:rowOff>156883</xdr:rowOff>
    </xdr:from>
    <xdr:to>
      <xdr:col>12</xdr:col>
      <xdr:colOff>0</xdr:colOff>
      <xdr:row>29</xdr:row>
      <xdr:rowOff>190500</xdr:rowOff>
    </xdr:to>
    <xdr:graphicFrame macro="">
      <xdr:nvGraphicFramePr>
        <xdr:cNvPr id="3" name="แผนภูมิ 4">
          <a:extLst>
            <a:ext uri="{FF2B5EF4-FFF2-40B4-BE49-F238E27FC236}">
              <a16:creationId xmlns:a16="http://schemas.microsoft.com/office/drawing/2014/main" id="{E7066759-7B60-432A-A2EC-1B798ED32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F58"/>
  <sheetViews>
    <sheetView view="pageLayout" topLeftCell="A21" zoomScale="60" zoomScaleNormal="70" zoomScalePageLayoutView="60" workbookViewId="0">
      <selection activeCell="I46" sqref="I46"/>
    </sheetView>
  </sheetViews>
  <sheetFormatPr defaultColWidth="9.140625" defaultRowHeight="21"/>
  <cols>
    <col min="1" max="1" width="10.85546875" style="1" customWidth="1"/>
    <col min="2" max="2" width="6.42578125" style="1" customWidth="1"/>
    <col min="3" max="3" width="9" style="1" customWidth="1"/>
    <col min="4" max="4" width="12.140625" style="1" customWidth="1"/>
    <col min="5" max="5" width="15.42578125" style="1" customWidth="1"/>
    <col min="6" max="6" width="7.140625" style="1" customWidth="1"/>
    <col min="7" max="7" width="8.85546875" style="1" customWidth="1"/>
    <col min="8" max="17" width="6.5703125" style="1" customWidth="1"/>
    <col min="18" max="18" width="8.42578125" style="1" customWidth="1"/>
    <col min="19" max="23" width="9.140625" style="1"/>
    <col min="24" max="24" width="5.28515625" style="1" bestFit="1" customWidth="1"/>
    <col min="25" max="16384" width="9.140625" style="1"/>
  </cols>
  <sheetData>
    <row r="2" spans="1:32" ht="56.25" customHeight="1">
      <c r="C2" s="90" t="s">
        <v>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32" ht="37.5" customHeight="1">
      <c r="C3" s="32" t="s">
        <v>8</v>
      </c>
      <c r="D3" s="32"/>
      <c r="E3" s="32"/>
      <c r="F3" s="74" t="s">
        <v>96</v>
      </c>
      <c r="G3" s="75"/>
      <c r="H3" s="75"/>
      <c r="I3" s="75"/>
      <c r="J3" s="32" t="s">
        <v>63</v>
      </c>
      <c r="K3" s="32"/>
      <c r="L3" s="32"/>
      <c r="M3" s="32"/>
      <c r="N3" s="32"/>
      <c r="O3" s="33" t="s">
        <v>105</v>
      </c>
      <c r="P3" s="32"/>
      <c r="Q3" s="32"/>
      <c r="R3" s="32"/>
      <c r="S3" s="33">
        <v>2567</v>
      </c>
    </row>
    <row r="4" spans="1:32" ht="28.5">
      <c r="C4" s="32"/>
      <c r="D4" s="32"/>
      <c r="E4" s="32"/>
      <c r="F4" s="66"/>
      <c r="G4" s="33"/>
      <c r="H4" s="33"/>
      <c r="I4" s="33"/>
      <c r="J4" s="38"/>
      <c r="K4" s="38"/>
      <c r="L4" s="38"/>
      <c r="M4" s="38"/>
      <c r="N4" s="38"/>
      <c r="O4" s="38"/>
      <c r="P4" s="38"/>
      <c r="Q4" s="38"/>
      <c r="R4" s="38"/>
      <c r="S4" s="33"/>
    </row>
    <row r="5" spans="1:32" ht="23.25">
      <c r="A5" s="80" t="s">
        <v>100</v>
      </c>
      <c r="B5" s="80" t="s">
        <v>93</v>
      </c>
      <c r="C5" s="80" t="s">
        <v>98</v>
      </c>
      <c r="D5" s="80" t="s">
        <v>101</v>
      </c>
      <c r="E5" s="80"/>
      <c r="F5" s="80" t="s">
        <v>74</v>
      </c>
      <c r="G5" s="78" t="s">
        <v>99</v>
      </c>
      <c r="H5" s="77" t="s">
        <v>4</v>
      </c>
      <c r="I5" s="77"/>
      <c r="J5" s="77"/>
      <c r="K5" s="77"/>
      <c r="L5" s="77"/>
      <c r="M5" s="77"/>
      <c r="N5" s="77"/>
      <c r="O5" s="77"/>
      <c r="P5" s="93" t="s">
        <v>13</v>
      </c>
      <c r="Q5" s="93"/>
      <c r="R5" s="93" t="s">
        <v>6</v>
      </c>
      <c r="S5" s="93" t="s">
        <v>5</v>
      </c>
    </row>
    <row r="6" spans="1:32" ht="21" customHeight="1">
      <c r="A6" s="80"/>
      <c r="B6" s="80"/>
      <c r="C6" s="80"/>
      <c r="D6" s="80"/>
      <c r="E6" s="80"/>
      <c r="F6" s="80"/>
      <c r="G6" s="79"/>
      <c r="H6" s="36">
        <v>4</v>
      </c>
      <c r="I6" s="36">
        <v>3.5</v>
      </c>
      <c r="J6" s="36">
        <v>3</v>
      </c>
      <c r="K6" s="36">
        <v>2.5</v>
      </c>
      <c r="L6" s="36">
        <v>2</v>
      </c>
      <c r="M6" s="36">
        <v>1.5</v>
      </c>
      <c r="N6" s="36">
        <v>1</v>
      </c>
      <c r="O6" s="36">
        <v>0</v>
      </c>
      <c r="P6" s="36" t="s">
        <v>2</v>
      </c>
      <c r="Q6" s="36" t="s">
        <v>3</v>
      </c>
      <c r="R6" s="93"/>
      <c r="S6" s="93"/>
    </row>
    <row r="7" spans="1:32">
      <c r="A7" s="43" t="s">
        <v>58</v>
      </c>
      <c r="B7" s="43" t="s">
        <v>64</v>
      </c>
      <c r="C7" s="47" t="s">
        <v>61</v>
      </c>
      <c r="D7" s="81" t="s">
        <v>71</v>
      </c>
      <c r="E7" s="82"/>
      <c r="F7" s="48">
        <v>1.5</v>
      </c>
      <c r="G7" s="48"/>
      <c r="H7" s="3"/>
      <c r="I7" s="3"/>
      <c r="J7" s="3"/>
      <c r="K7" s="3"/>
      <c r="L7" s="3"/>
      <c r="M7" s="3"/>
      <c r="N7" s="3"/>
      <c r="O7" s="3"/>
      <c r="P7" s="3"/>
      <c r="Q7" s="2"/>
      <c r="R7" s="28" t="e">
        <f>(H7*4+I7*3.5+J7*3+K7*2.5+L7*2+M7*1.5+N7*1)/G7</f>
        <v>#DIV/0!</v>
      </c>
      <c r="S7" s="28" t="e">
        <f>STDEV(H7:Q7)</f>
        <v>#DIV/0!</v>
      </c>
    </row>
    <row r="8" spans="1:32">
      <c r="A8" s="43"/>
      <c r="B8" s="43" t="s">
        <v>65</v>
      </c>
      <c r="C8" s="43" t="s">
        <v>59</v>
      </c>
      <c r="D8" s="72" t="s">
        <v>72</v>
      </c>
      <c r="E8" s="73"/>
      <c r="F8" s="3">
        <v>1</v>
      </c>
      <c r="G8" s="3">
        <v>39</v>
      </c>
      <c r="H8" s="3">
        <v>33</v>
      </c>
      <c r="I8" s="3">
        <v>2</v>
      </c>
      <c r="J8" s="3">
        <v>1</v>
      </c>
      <c r="K8" s="3">
        <v>0</v>
      </c>
      <c r="L8" s="3">
        <v>1</v>
      </c>
      <c r="M8" s="3">
        <v>0</v>
      </c>
      <c r="N8" s="3">
        <v>0</v>
      </c>
      <c r="O8" s="3">
        <v>1</v>
      </c>
      <c r="P8" s="3">
        <v>1</v>
      </c>
      <c r="Q8" s="2">
        <v>0</v>
      </c>
      <c r="R8" s="28">
        <f t="shared" ref="R8:R15" si="0">(H8*4+I8*3.5+J8*3+K8*2.5+L8*2+M8*1.5+N8*1)/G8</f>
        <v>3.6923076923076925</v>
      </c>
      <c r="S8" s="28">
        <f t="shared" ref="S8:S15" si="1">STDEV(H8:Q8)</f>
        <v>10.246408584908611</v>
      </c>
      <c r="X8" s="44"/>
      <c r="Y8" s="44"/>
      <c r="Z8" s="44"/>
      <c r="AA8" s="44"/>
      <c r="AB8" s="44"/>
      <c r="AC8" s="44"/>
      <c r="AD8" s="44"/>
      <c r="AE8" s="44"/>
      <c r="AF8" s="44"/>
    </row>
    <row r="9" spans="1:32">
      <c r="A9" s="43"/>
      <c r="B9" s="43" t="s">
        <v>66</v>
      </c>
      <c r="C9" s="43" t="s">
        <v>59</v>
      </c>
      <c r="D9" s="72" t="s">
        <v>72</v>
      </c>
      <c r="E9" s="73"/>
      <c r="F9" s="3">
        <v>1</v>
      </c>
      <c r="G9" s="3">
        <v>40</v>
      </c>
      <c r="H9" s="3">
        <v>35</v>
      </c>
      <c r="I9" s="3">
        <v>2</v>
      </c>
      <c r="J9" s="3">
        <v>1</v>
      </c>
      <c r="K9" s="3">
        <v>0</v>
      </c>
      <c r="L9" s="3">
        <v>0</v>
      </c>
      <c r="M9" s="3">
        <v>0</v>
      </c>
      <c r="N9" s="3">
        <v>0</v>
      </c>
      <c r="O9" s="3">
        <v>2</v>
      </c>
      <c r="P9" s="3">
        <v>0</v>
      </c>
      <c r="Q9" s="2">
        <v>0</v>
      </c>
      <c r="R9" s="28">
        <f t="shared" si="0"/>
        <v>3.75</v>
      </c>
      <c r="S9" s="28">
        <f t="shared" si="1"/>
        <v>10.923979738782625</v>
      </c>
    </row>
    <row r="10" spans="1:32">
      <c r="A10" s="43"/>
      <c r="B10" s="43" t="s">
        <v>67</v>
      </c>
      <c r="C10" s="43" t="s">
        <v>59</v>
      </c>
      <c r="D10" s="72" t="s">
        <v>72</v>
      </c>
      <c r="E10" s="73"/>
      <c r="F10" s="3">
        <v>1</v>
      </c>
      <c r="G10" s="3">
        <v>40</v>
      </c>
      <c r="H10" s="3">
        <v>38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2">
        <v>0</v>
      </c>
      <c r="R10" s="28">
        <f t="shared" si="0"/>
        <v>3.9125000000000001</v>
      </c>
      <c r="S10" s="28">
        <f t="shared" si="1"/>
        <v>11.953614051360738</v>
      </c>
    </row>
    <row r="11" spans="1:32">
      <c r="A11" s="43"/>
      <c r="B11" s="43" t="s">
        <v>68</v>
      </c>
      <c r="C11" s="43" t="s">
        <v>59</v>
      </c>
      <c r="D11" s="72" t="s">
        <v>72</v>
      </c>
      <c r="E11" s="73"/>
      <c r="F11" s="3">
        <v>1</v>
      </c>
      <c r="G11" s="3">
        <v>37</v>
      </c>
      <c r="H11" s="3">
        <v>32</v>
      </c>
      <c r="I11" s="3">
        <v>2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2</v>
      </c>
      <c r="P11" s="3">
        <v>0</v>
      </c>
      <c r="Q11" s="2">
        <v>0</v>
      </c>
      <c r="R11" s="28">
        <f t="shared" si="0"/>
        <v>3.7162162162162162</v>
      </c>
      <c r="S11" s="28">
        <f t="shared" si="1"/>
        <v>9.9783098101164747</v>
      </c>
    </row>
    <row r="12" spans="1:32">
      <c r="A12" s="43"/>
      <c r="B12" s="43" t="s">
        <v>69</v>
      </c>
      <c r="C12" s="43" t="s">
        <v>59</v>
      </c>
      <c r="D12" s="72" t="s">
        <v>72</v>
      </c>
      <c r="E12" s="73"/>
      <c r="F12" s="3">
        <v>1</v>
      </c>
      <c r="G12" s="3">
        <v>39</v>
      </c>
      <c r="H12" s="3">
        <v>33</v>
      </c>
      <c r="I12" s="3">
        <v>5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2">
        <v>0</v>
      </c>
      <c r="R12" s="28">
        <f t="shared" si="0"/>
        <v>3.9102564102564101</v>
      </c>
      <c r="S12" s="28">
        <f t="shared" si="1"/>
        <v>10.343543343017849</v>
      </c>
    </row>
    <row r="13" spans="1:32">
      <c r="A13" s="43"/>
      <c r="B13" s="43" t="s">
        <v>68</v>
      </c>
      <c r="C13" s="43" t="s">
        <v>60</v>
      </c>
      <c r="D13" s="72" t="s">
        <v>73</v>
      </c>
      <c r="E13" s="73"/>
      <c r="F13" s="3">
        <v>1</v>
      </c>
      <c r="G13" s="3">
        <v>37</v>
      </c>
      <c r="H13" s="3">
        <v>29</v>
      </c>
      <c r="I13" s="3">
        <v>4</v>
      </c>
      <c r="J13" s="3">
        <v>1</v>
      </c>
      <c r="K13" s="3">
        <v>0</v>
      </c>
      <c r="L13" s="3">
        <v>0</v>
      </c>
      <c r="M13" s="3">
        <v>0</v>
      </c>
      <c r="N13" s="3">
        <v>1</v>
      </c>
      <c r="O13" s="3">
        <v>2</v>
      </c>
      <c r="P13" s="3">
        <v>0</v>
      </c>
      <c r="Q13" s="2">
        <v>0</v>
      </c>
      <c r="R13" s="28">
        <f t="shared" si="0"/>
        <v>3.6216216216216215</v>
      </c>
      <c r="S13" s="28">
        <f t="shared" si="1"/>
        <v>8.9820809269220998</v>
      </c>
    </row>
    <row r="14" spans="1:32">
      <c r="A14" s="43"/>
      <c r="B14" s="43" t="s">
        <v>70</v>
      </c>
      <c r="C14" s="43" t="s">
        <v>60</v>
      </c>
      <c r="D14" s="72" t="s">
        <v>73</v>
      </c>
      <c r="E14" s="73"/>
      <c r="F14" s="3">
        <v>1</v>
      </c>
      <c r="G14" s="3">
        <v>37</v>
      </c>
      <c r="H14" s="3">
        <v>32</v>
      </c>
      <c r="I14" s="3">
        <v>2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1</v>
      </c>
      <c r="P14" s="3">
        <v>0</v>
      </c>
      <c r="Q14" s="2">
        <v>0</v>
      </c>
      <c r="R14" s="28">
        <f t="shared" si="0"/>
        <v>3.7837837837837838</v>
      </c>
      <c r="S14" s="28">
        <f t="shared" si="1"/>
        <v>9.9671683262822679</v>
      </c>
    </row>
    <row r="15" spans="1:32">
      <c r="A15" s="43"/>
      <c r="B15" s="43"/>
      <c r="C15" s="43"/>
      <c r="D15" s="72"/>
      <c r="E15" s="7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"/>
      <c r="R15" s="28" t="e">
        <f t="shared" si="0"/>
        <v>#DIV/0!</v>
      </c>
      <c r="S15" s="28" t="e">
        <f t="shared" si="1"/>
        <v>#DIV/0!</v>
      </c>
    </row>
    <row r="16" spans="1:32">
      <c r="A16" s="84" t="s">
        <v>21</v>
      </c>
      <c r="B16" s="85"/>
      <c r="C16" s="85"/>
      <c r="D16" s="85"/>
      <c r="E16" s="86"/>
      <c r="F16" s="35" t="s">
        <v>0</v>
      </c>
      <c r="G16" s="36" t="s">
        <v>1</v>
      </c>
      <c r="H16" s="37">
        <v>4</v>
      </c>
      <c r="I16" s="37">
        <v>3.5</v>
      </c>
      <c r="J16" s="37">
        <v>3</v>
      </c>
      <c r="K16" s="37">
        <v>2.5</v>
      </c>
      <c r="L16" s="37">
        <v>2</v>
      </c>
      <c r="M16" s="37">
        <v>1.5</v>
      </c>
      <c r="N16" s="37">
        <v>1</v>
      </c>
      <c r="O16" s="37">
        <v>0</v>
      </c>
      <c r="P16" s="37" t="s">
        <v>2</v>
      </c>
      <c r="Q16" s="37" t="s">
        <v>3</v>
      </c>
      <c r="R16" s="24"/>
      <c r="S16" s="25"/>
    </row>
    <row r="17" spans="1:30">
      <c r="A17" s="87"/>
      <c r="B17" s="88"/>
      <c r="C17" s="88"/>
      <c r="D17" s="88"/>
      <c r="E17" s="89"/>
      <c r="F17" s="3">
        <f t="shared" ref="F17:P17" si="2">SUM(F7:F15)</f>
        <v>8.5</v>
      </c>
      <c r="G17" s="3">
        <f t="shared" si="2"/>
        <v>269</v>
      </c>
      <c r="H17" s="3">
        <f t="shared" si="2"/>
        <v>232</v>
      </c>
      <c r="I17" s="3">
        <f t="shared" si="2"/>
        <v>18</v>
      </c>
      <c r="J17" s="3">
        <f t="shared" si="2"/>
        <v>5</v>
      </c>
      <c r="K17" s="3">
        <f t="shared" si="2"/>
        <v>1</v>
      </c>
      <c r="L17" s="3">
        <f t="shared" si="2"/>
        <v>2</v>
      </c>
      <c r="M17" s="3">
        <f t="shared" si="2"/>
        <v>0</v>
      </c>
      <c r="N17" s="3">
        <f t="shared" si="2"/>
        <v>2</v>
      </c>
      <c r="O17" s="3">
        <f t="shared" si="2"/>
        <v>8</v>
      </c>
      <c r="P17" s="3">
        <f t="shared" si="2"/>
        <v>1</v>
      </c>
      <c r="Q17" s="3">
        <f>SUM(Q7:Q15)</f>
        <v>0</v>
      </c>
      <c r="S17" s="27"/>
      <c r="X17" s="51"/>
      <c r="Y17" s="51"/>
      <c r="Z17" s="51"/>
    </row>
    <row r="18" spans="1:30">
      <c r="A18" s="95" t="s">
        <v>20</v>
      </c>
      <c r="B18" s="95"/>
      <c r="C18" s="95"/>
      <c r="D18" s="95"/>
      <c r="E18" s="95"/>
      <c r="F18" s="95"/>
      <c r="G18" s="95"/>
      <c r="H18" s="29">
        <f>H17*100/$G$17</f>
        <v>86.245353159851305</v>
      </c>
      <c r="I18" s="29">
        <f t="shared" ref="I18:P18" si="3">I17*100/$G$17</f>
        <v>6.6914498141263943</v>
      </c>
      <c r="J18" s="29">
        <f t="shared" si="3"/>
        <v>1.8587360594795539</v>
      </c>
      <c r="K18" s="29">
        <f t="shared" si="3"/>
        <v>0.37174721189591076</v>
      </c>
      <c r="L18" s="29">
        <f t="shared" si="3"/>
        <v>0.74349442379182151</v>
      </c>
      <c r="M18" s="29">
        <f t="shared" si="3"/>
        <v>0</v>
      </c>
      <c r="N18" s="29">
        <f t="shared" si="3"/>
        <v>0.74349442379182151</v>
      </c>
      <c r="O18" s="29">
        <f t="shared" si="3"/>
        <v>2.9739776951672861</v>
      </c>
      <c r="P18" s="29">
        <f t="shared" si="3"/>
        <v>0.37174721189591076</v>
      </c>
      <c r="Q18" s="29">
        <f>Q17*100/$G$17</f>
        <v>0</v>
      </c>
      <c r="R18" s="7"/>
      <c r="S18" s="26"/>
      <c r="X18" s="44"/>
      <c r="Y18" s="44"/>
      <c r="Z18" s="44"/>
    </row>
    <row r="19" spans="1:30">
      <c r="A19" s="5" t="s">
        <v>13</v>
      </c>
      <c r="B19" s="96" t="s">
        <v>16</v>
      </c>
      <c r="C19" s="96"/>
      <c r="D19" s="19">
        <f>SUM(O17:Q17)</f>
        <v>9</v>
      </c>
      <c r="E19" s="20" t="s">
        <v>19</v>
      </c>
      <c r="F19" s="1" t="s">
        <v>14</v>
      </c>
      <c r="G19" s="21">
        <f>D19*100/$G$17</f>
        <v>3.3457249070631971</v>
      </c>
      <c r="I19" s="91" t="s">
        <v>13</v>
      </c>
      <c r="J19" s="92"/>
      <c r="K19" s="7" t="s">
        <v>12</v>
      </c>
      <c r="L19" s="7"/>
      <c r="M19" s="7"/>
      <c r="N19" s="22">
        <f>SUM(H17:K17)</f>
        <v>256</v>
      </c>
      <c r="O19" s="23" t="s">
        <v>19</v>
      </c>
      <c r="P19" s="7"/>
      <c r="Q19" s="7" t="s">
        <v>14</v>
      </c>
      <c r="R19" s="21">
        <f>N19*100/$G$17</f>
        <v>95.167286245353154</v>
      </c>
    </row>
    <row r="20" spans="1:30">
      <c r="A20" s="8" t="s">
        <v>13</v>
      </c>
      <c r="B20" s="97" t="s">
        <v>9</v>
      </c>
      <c r="C20" s="97"/>
      <c r="D20" s="14">
        <f>SUM(H17:N17)</f>
        <v>260</v>
      </c>
      <c r="E20" s="17" t="s">
        <v>19</v>
      </c>
      <c r="F20" s="9" t="s">
        <v>14</v>
      </c>
      <c r="G20" s="12">
        <f t="shared" ref="G20:G22" si="4">D20*100/$G$17</f>
        <v>96.6542750929368</v>
      </c>
      <c r="I20" s="11"/>
      <c r="J20" s="9"/>
      <c r="K20" s="9" t="s">
        <v>15</v>
      </c>
      <c r="L20" s="9"/>
      <c r="M20" s="9"/>
      <c r="N20" s="16">
        <f>SUM(H17:J17)</f>
        <v>255</v>
      </c>
      <c r="O20" s="10" t="s">
        <v>19</v>
      </c>
      <c r="P20" s="9"/>
      <c r="Q20" s="9" t="s">
        <v>14</v>
      </c>
      <c r="R20" s="12">
        <f t="shared" ref="R20:R22" si="5">N20*100/$G$17</f>
        <v>94.795539033457246</v>
      </c>
      <c r="AD20" s="44"/>
    </row>
    <row r="21" spans="1:30">
      <c r="A21" s="6" t="s">
        <v>13</v>
      </c>
      <c r="B21" s="94" t="s">
        <v>10</v>
      </c>
      <c r="C21" s="94"/>
      <c r="D21" s="15">
        <f>SUM(H17:M17)</f>
        <v>258</v>
      </c>
      <c r="E21" s="18" t="s">
        <v>19</v>
      </c>
      <c r="F21" s="7" t="s">
        <v>14</v>
      </c>
      <c r="G21" s="13">
        <f t="shared" si="4"/>
        <v>95.910780669144984</v>
      </c>
      <c r="I21" s="11"/>
      <c r="J21" s="9"/>
      <c r="K21" s="9" t="s">
        <v>17</v>
      </c>
      <c r="L21" s="9"/>
      <c r="M21" s="9"/>
      <c r="N21" s="16">
        <f>SUM(H17:I17)</f>
        <v>250</v>
      </c>
      <c r="O21" s="10" t="s">
        <v>19</v>
      </c>
      <c r="P21" s="9"/>
      <c r="Q21" s="9" t="s">
        <v>14</v>
      </c>
      <c r="R21" s="13">
        <f t="shared" si="5"/>
        <v>92.936802973977692</v>
      </c>
    </row>
    <row r="22" spans="1:30">
      <c r="A22" s="6" t="s">
        <v>13</v>
      </c>
      <c r="B22" s="94" t="s">
        <v>11</v>
      </c>
      <c r="C22" s="94"/>
      <c r="D22" s="15">
        <f>SUM(H17:L17)</f>
        <v>258</v>
      </c>
      <c r="E22" s="18" t="s">
        <v>19</v>
      </c>
      <c r="F22" s="7" t="s">
        <v>14</v>
      </c>
      <c r="G22" s="13">
        <f t="shared" si="4"/>
        <v>95.910780669144984</v>
      </c>
      <c r="I22" s="11"/>
      <c r="J22" s="9"/>
      <c r="K22" s="9" t="s">
        <v>18</v>
      </c>
      <c r="L22" s="9"/>
      <c r="M22" s="9"/>
      <c r="N22" s="16">
        <f>SUM(H17)</f>
        <v>232</v>
      </c>
      <c r="O22" s="10" t="s">
        <v>19</v>
      </c>
      <c r="P22" s="9"/>
      <c r="Q22" s="9" t="s">
        <v>14</v>
      </c>
      <c r="R22" s="13">
        <f t="shared" si="5"/>
        <v>86.245353159851305</v>
      </c>
    </row>
    <row r="27" spans="1:30" ht="30.75" customHeight="1">
      <c r="L27" s="76"/>
      <c r="M27" s="76"/>
      <c r="N27" s="76"/>
      <c r="O27" s="76"/>
      <c r="P27" s="76"/>
      <c r="Q27" s="76"/>
      <c r="R27" s="76"/>
      <c r="S27" s="76"/>
    </row>
    <row r="28" spans="1:30" ht="26.25">
      <c r="L28" s="39"/>
      <c r="M28" s="76"/>
      <c r="N28" s="76"/>
      <c r="O28" s="76"/>
      <c r="P28" s="76"/>
      <c r="Q28" s="76"/>
      <c r="R28" s="76"/>
      <c r="S28" s="31"/>
    </row>
    <row r="42" spans="1:17" ht="26.25">
      <c r="A42" s="52"/>
      <c r="B42" s="52"/>
      <c r="C42" s="53"/>
      <c r="D42" s="98" t="s">
        <v>35</v>
      </c>
      <c r="E42" s="98"/>
      <c r="F42" s="98"/>
      <c r="G42" s="98"/>
      <c r="H42" s="98"/>
      <c r="I42" s="98"/>
      <c r="J42" s="54"/>
      <c r="K42" s="54"/>
      <c r="L42" s="54"/>
      <c r="M42" s="54"/>
      <c r="N42" s="54"/>
      <c r="O42" s="52"/>
      <c r="P42" s="52"/>
      <c r="Q42" s="52"/>
    </row>
    <row r="43" spans="1:17" ht="26.25">
      <c r="A43" s="52"/>
      <c r="B43" s="52"/>
      <c r="C43" s="52"/>
      <c r="D43" s="55" t="s">
        <v>75</v>
      </c>
      <c r="E43" s="55"/>
      <c r="F43" s="55"/>
      <c r="G43" s="55"/>
      <c r="H43" s="55"/>
      <c r="I43" s="52" t="s">
        <v>77</v>
      </c>
      <c r="L43" s="57" t="s">
        <v>81</v>
      </c>
      <c r="M43" s="52"/>
      <c r="N43" s="52"/>
      <c r="O43" s="52"/>
      <c r="Q43" s="52"/>
    </row>
    <row r="44" spans="1:17" ht="26.25">
      <c r="A44" s="52"/>
      <c r="B44" s="52"/>
      <c r="C44" s="52"/>
      <c r="D44" s="55" t="s">
        <v>75</v>
      </c>
      <c r="E44" s="55"/>
      <c r="F44" s="55"/>
      <c r="G44" s="55"/>
      <c r="H44" s="55"/>
      <c r="I44" s="52" t="s">
        <v>78</v>
      </c>
      <c r="L44" s="57" t="s">
        <v>82</v>
      </c>
      <c r="M44" s="52"/>
      <c r="N44" s="52"/>
      <c r="O44" s="52"/>
      <c r="Q44" s="52"/>
    </row>
    <row r="45" spans="1:17" ht="26.25">
      <c r="A45" s="52"/>
      <c r="B45" s="52"/>
      <c r="C45" s="52"/>
      <c r="D45" s="55" t="s">
        <v>76</v>
      </c>
      <c r="E45" s="55"/>
      <c r="F45" s="55"/>
      <c r="G45" s="55"/>
      <c r="H45" s="55"/>
      <c r="I45" s="52" t="s">
        <v>107</v>
      </c>
      <c r="M45" s="52"/>
      <c r="N45" s="52"/>
      <c r="O45" s="52"/>
      <c r="P45" s="52" t="s">
        <v>83</v>
      </c>
    </row>
    <row r="46" spans="1:17" ht="26.25">
      <c r="A46" s="52"/>
      <c r="B46" s="52"/>
      <c r="C46" s="52"/>
      <c r="D46" s="55" t="s">
        <v>76</v>
      </c>
      <c r="E46" s="55"/>
      <c r="F46" s="55"/>
      <c r="G46" s="55"/>
      <c r="H46" s="55"/>
      <c r="I46" s="52" t="s">
        <v>79</v>
      </c>
      <c r="M46" s="52"/>
      <c r="N46" s="52"/>
      <c r="O46" s="52"/>
      <c r="P46" s="52" t="s">
        <v>80</v>
      </c>
      <c r="Q46" s="52"/>
    </row>
    <row r="47" spans="1:17" ht="43.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28.5">
      <c r="A48" s="52"/>
      <c r="B48" s="67" t="s">
        <v>84</v>
      </c>
      <c r="C48" s="54" t="s">
        <v>36</v>
      </c>
      <c r="D48" s="52"/>
      <c r="E48" s="67" t="s">
        <v>84</v>
      </c>
      <c r="F48" s="99" t="s">
        <v>37</v>
      </c>
      <c r="G48" s="99"/>
      <c r="H48" s="99"/>
      <c r="I48" s="99"/>
      <c r="J48" s="52" t="s">
        <v>38</v>
      </c>
      <c r="K48" s="52"/>
      <c r="L48" s="52"/>
      <c r="M48" s="52"/>
      <c r="N48" s="52"/>
      <c r="O48" s="52" t="s">
        <v>39</v>
      </c>
      <c r="P48" s="52"/>
      <c r="Q48" s="52"/>
    </row>
    <row r="49" spans="1:17" ht="26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83" t="s">
        <v>47</v>
      </c>
      <c r="L49" s="83"/>
      <c r="M49" s="83"/>
      <c r="N49" s="83"/>
      <c r="O49" s="52"/>
      <c r="P49" s="52"/>
      <c r="Q49" s="52"/>
    </row>
    <row r="50" spans="1:17" ht="26.25">
      <c r="A50" s="52"/>
      <c r="B50" s="99" t="s">
        <v>40</v>
      </c>
      <c r="C50" s="99"/>
      <c r="D50" s="99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1:17" ht="9" customHeight="1">
      <c r="A51" s="52"/>
      <c r="B51" s="55"/>
      <c r="C51" s="55"/>
      <c r="D51" s="55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1:17" ht="28.5">
      <c r="A52" s="54"/>
      <c r="B52" s="67" t="s">
        <v>84</v>
      </c>
      <c r="C52" s="54" t="s">
        <v>56</v>
      </c>
      <c r="D52" s="52"/>
      <c r="E52" s="67" t="s">
        <v>84</v>
      </c>
      <c r="F52" s="99" t="s">
        <v>57</v>
      </c>
      <c r="G52" s="99"/>
      <c r="H52" s="99"/>
      <c r="I52" s="99"/>
      <c r="J52" s="52" t="s">
        <v>38</v>
      </c>
      <c r="K52" s="52"/>
      <c r="L52" s="52"/>
      <c r="M52" s="52"/>
      <c r="N52" s="52"/>
      <c r="O52" s="52" t="s">
        <v>41</v>
      </c>
      <c r="P52" s="52"/>
      <c r="Q52" s="52"/>
    </row>
    <row r="53" spans="1:17" ht="26.25">
      <c r="A53" s="52"/>
      <c r="B53" s="52"/>
      <c r="C53" s="52"/>
      <c r="D53" s="52"/>
      <c r="E53" s="52"/>
      <c r="F53" s="53"/>
      <c r="G53" s="53"/>
      <c r="H53" s="52"/>
      <c r="I53" s="52"/>
      <c r="J53" s="52"/>
      <c r="K53" s="83" t="s">
        <v>50</v>
      </c>
      <c r="L53" s="83"/>
      <c r="M53" s="83"/>
      <c r="N53" s="83"/>
      <c r="O53" s="52"/>
      <c r="P53" s="52"/>
      <c r="Q53" s="52"/>
    </row>
    <row r="54" spans="1:17" ht="26.25">
      <c r="A54" s="52"/>
      <c r="B54" s="52"/>
      <c r="C54" s="52"/>
      <c r="D54" s="52"/>
      <c r="E54" s="52"/>
      <c r="F54" s="53"/>
      <c r="G54" s="53"/>
      <c r="H54" s="52"/>
      <c r="I54" s="52"/>
      <c r="J54" s="83" t="s">
        <v>42</v>
      </c>
      <c r="K54" s="83"/>
      <c r="L54" s="83"/>
      <c r="M54" s="83"/>
      <c r="N54" s="83"/>
      <c r="O54" s="83"/>
      <c r="P54" s="52"/>
      <c r="Q54" s="52"/>
    </row>
    <row r="55" spans="1:17" ht="26.25">
      <c r="A55" s="52"/>
      <c r="B55" s="52"/>
      <c r="C55" s="52"/>
      <c r="D55" s="52"/>
      <c r="E55" s="52"/>
      <c r="F55" s="53"/>
      <c r="G55" s="53"/>
      <c r="H55" s="52"/>
      <c r="I55" s="52"/>
      <c r="J55" s="52"/>
      <c r="K55" s="56"/>
      <c r="L55" s="56"/>
      <c r="M55" s="56"/>
      <c r="N55" s="56"/>
      <c r="O55" s="52"/>
      <c r="P55" s="52"/>
      <c r="Q55" s="52"/>
    </row>
    <row r="56" spans="1:17" ht="26.25">
      <c r="A56" s="52"/>
      <c r="B56" s="52"/>
      <c r="C56" s="52"/>
      <c r="D56" s="52"/>
      <c r="E56" s="52"/>
      <c r="F56" s="53"/>
      <c r="G56" s="53"/>
      <c r="H56" s="52"/>
      <c r="I56" s="52"/>
      <c r="J56" s="52"/>
      <c r="K56" s="56"/>
      <c r="L56" s="56"/>
      <c r="M56" s="56"/>
      <c r="N56" s="56"/>
      <c r="O56" s="52"/>
      <c r="P56" s="52"/>
      <c r="Q56" s="52"/>
    </row>
    <row r="57" spans="1:17" ht="26.25">
      <c r="A57" s="52"/>
      <c r="B57" s="52"/>
      <c r="C57" s="52"/>
      <c r="D57" s="52"/>
      <c r="E57" s="52"/>
      <c r="F57" s="53"/>
      <c r="G57" s="53"/>
      <c r="H57" s="52"/>
      <c r="I57" s="52"/>
      <c r="J57" s="52"/>
      <c r="K57" s="56"/>
      <c r="L57" s="56"/>
      <c r="M57" s="56"/>
      <c r="N57" s="56"/>
      <c r="O57" s="52"/>
      <c r="P57" s="52"/>
      <c r="Q57" s="52"/>
    </row>
    <row r="58" spans="1:17" ht="26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</row>
  </sheetData>
  <mergeCells count="37">
    <mergeCell ref="F52:I52"/>
    <mergeCell ref="B20:C20"/>
    <mergeCell ref="D42:I42"/>
    <mergeCell ref="B50:D50"/>
    <mergeCell ref="F48:I48"/>
    <mergeCell ref="K49:N49"/>
    <mergeCell ref="J54:O54"/>
    <mergeCell ref="A16:E17"/>
    <mergeCell ref="C2:S2"/>
    <mergeCell ref="I19:J19"/>
    <mergeCell ref="D5:E6"/>
    <mergeCell ref="A5:A6"/>
    <mergeCell ref="R5:R6"/>
    <mergeCell ref="S5:S6"/>
    <mergeCell ref="C5:C6"/>
    <mergeCell ref="P5:Q5"/>
    <mergeCell ref="B5:B6"/>
    <mergeCell ref="B21:C21"/>
    <mergeCell ref="B22:C22"/>
    <mergeCell ref="A18:G18"/>
    <mergeCell ref="B19:C19"/>
    <mergeCell ref="K53:N53"/>
    <mergeCell ref="D15:E15"/>
    <mergeCell ref="D14:E14"/>
    <mergeCell ref="F3:I3"/>
    <mergeCell ref="M28:R28"/>
    <mergeCell ref="L27:S27"/>
    <mergeCell ref="H5:O5"/>
    <mergeCell ref="G5:G6"/>
    <mergeCell ref="F5:F6"/>
    <mergeCell ref="D11:E11"/>
    <mergeCell ref="D12:E12"/>
    <mergeCell ref="D13:E13"/>
    <mergeCell ref="D10:E10"/>
    <mergeCell ref="D7:E7"/>
    <mergeCell ref="D8:E8"/>
    <mergeCell ref="D9:E9"/>
  </mergeCells>
  <phoneticPr fontId="9" type="noConversion"/>
  <pageMargins left="0.70866141732283472" right="0.31496062992125984" top="0.55118110236220474" bottom="0.35433070866141736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S50"/>
  <sheetViews>
    <sheetView view="pageLayout" topLeftCell="B30" zoomScale="85" zoomScaleNormal="96" zoomScalePageLayoutView="85" workbookViewId="0">
      <selection activeCell="H42" sqref="H42"/>
    </sheetView>
  </sheetViews>
  <sheetFormatPr defaultColWidth="9.140625" defaultRowHeight="21"/>
  <cols>
    <col min="1" max="1" width="11.140625" style="1" customWidth="1"/>
    <col min="2" max="2" width="6.42578125" style="1" customWidth="1"/>
    <col min="3" max="3" width="10.85546875" style="1" customWidth="1"/>
    <col min="4" max="4" width="16.140625" style="1" customWidth="1"/>
    <col min="5" max="5" width="10.28515625" style="1" customWidth="1"/>
    <col min="6" max="6" width="7.140625" style="1" customWidth="1"/>
    <col min="7" max="7" width="27" style="1" customWidth="1"/>
    <col min="8" max="8" width="16.140625" style="1" customWidth="1"/>
    <col min="9" max="9" width="39" style="1" customWidth="1"/>
    <col min="10" max="10" width="23.140625" style="1" customWidth="1"/>
    <col min="11" max="11" width="23.7109375" style="1" customWidth="1"/>
    <col min="12" max="12" width="22.28515625" style="1" customWidth="1"/>
    <col min="13" max="18" width="6.5703125" style="1" customWidth="1"/>
    <col min="19" max="16384" width="9.140625" style="1"/>
  </cols>
  <sheetData>
    <row r="2" spans="1:19" ht="45.75">
      <c r="C2" s="90" t="s">
        <v>7</v>
      </c>
      <c r="D2" s="90"/>
      <c r="E2" s="90"/>
      <c r="F2" s="90"/>
      <c r="G2" s="90"/>
      <c r="H2" s="90"/>
      <c r="I2" s="90"/>
      <c r="J2" s="90"/>
      <c r="K2" s="90"/>
      <c r="L2" s="90"/>
      <c r="M2" s="41"/>
      <c r="N2" s="41"/>
      <c r="O2" s="41"/>
      <c r="P2" s="41"/>
      <c r="Q2" s="41"/>
      <c r="R2" s="41"/>
      <c r="S2" s="41"/>
    </row>
    <row r="3" spans="1:19" ht="36">
      <c r="C3" s="104" t="s">
        <v>34</v>
      </c>
      <c r="D3" s="104"/>
      <c r="E3" s="104"/>
      <c r="F3" s="104"/>
      <c r="G3" s="104"/>
      <c r="H3" s="104"/>
      <c r="I3" s="104"/>
      <c r="J3" s="104"/>
      <c r="K3" s="104"/>
      <c r="L3" s="104"/>
      <c r="M3" s="32"/>
    </row>
    <row r="4" spans="1:19" ht="28.5">
      <c r="B4" s="38" t="s">
        <v>33</v>
      </c>
      <c r="C4" s="74" t="s">
        <v>96</v>
      </c>
      <c r="D4" s="75"/>
      <c r="E4" s="75"/>
      <c r="F4" s="75"/>
      <c r="G4" s="100" t="s">
        <v>63</v>
      </c>
      <c r="H4" s="100"/>
      <c r="I4" s="100"/>
      <c r="J4" s="100"/>
      <c r="K4" s="40" t="s">
        <v>105</v>
      </c>
      <c r="L4" s="38">
        <v>2567</v>
      </c>
      <c r="M4" s="32"/>
    </row>
    <row r="5" spans="1:19" ht="23.25">
      <c r="A5" s="80" t="s">
        <v>100</v>
      </c>
      <c r="B5" s="80" t="s">
        <v>93</v>
      </c>
      <c r="C5" s="80" t="s">
        <v>98</v>
      </c>
      <c r="D5" s="80" t="s">
        <v>101</v>
      </c>
      <c r="E5" s="80"/>
      <c r="F5" s="80" t="s">
        <v>74</v>
      </c>
      <c r="G5" s="108" t="s">
        <v>99</v>
      </c>
      <c r="H5" s="106" t="s">
        <v>22</v>
      </c>
      <c r="I5" s="107"/>
      <c r="J5" s="107"/>
      <c r="K5" s="107"/>
      <c r="L5" s="105" t="s">
        <v>27</v>
      </c>
    </row>
    <row r="6" spans="1:19" ht="21" customHeight="1">
      <c r="A6" s="80"/>
      <c r="B6" s="80"/>
      <c r="C6" s="80"/>
      <c r="D6" s="80"/>
      <c r="E6" s="80"/>
      <c r="F6" s="80"/>
      <c r="G6" s="109"/>
      <c r="H6" s="36" t="s">
        <v>23</v>
      </c>
      <c r="I6" s="36" t="s">
        <v>24</v>
      </c>
      <c r="J6" s="36" t="s">
        <v>25</v>
      </c>
      <c r="K6" s="42" t="s">
        <v>26</v>
      </c>
      <c r="L6" s="105"/>
    </row>
    <row r="7" spans="1:19">
      <c r="A7" s="43" t="s">
        <v>58</v>
      </c>
      <c r="B7" s="43" t="s">
        <v>64</v>
      </c>
      <c r="C7" s="47" t="s">
        <v>61</v>
      </c>
      <c r="D7" s="81" t="s">
        <v>71</v>
      </c>
      <c r="E7" s="82"/>
      <c r="F7" s="48">
        <v>1.5</v>
      </c>
      <c r="G7" s="48"/>
      <c r="H7" s="49"/>
      <c r="I7" s="49"/>
      <c r="J7" s="49"/>
      <c r="K7" s="50"/>
      <c r="L7" s="4"/>
    </row>
    <row r="8" spans="1:19">
      <c r="A8" s="43"/>
      <c r="B8" s="43" t="s">
        <v>65</v>
      </c>
      <c r="C8" s="43" t="s">
        <v>59</v>
      </c>
      <c r="D8" s="72" t="s">
        <v>72</v>
      </c>
      <c r="E8" s="73"/>
      <c r="F8" s="3">
        <v>1</v>
      </c>
      <c r="G8" s="3">
        <v>39</v>
      </c>
      <c r="H8" s="49">
        <v>38</v>
      </c>
      <c r="I8" s="49">
        <v>0</v>
      </c>
      <c r="J8" s="49">
        <v>1</v>
      </c>
      <c r="K8" s="50">
        <v>0</v>
      </c>
      <c r="L8" s="4"/>
    </row>
    <row r="9" spans="1:19">
      <c r="A9" s="43"/>
      <c r="B9" s="43" t="s">
        <v>66</v>
      </c>
      <c r="C9" s="43" t="s">
        <v>59</v>
      </c>
      <c r="D9" s="72" t="s">
        <v>72</v>
      </c>
      <c r="E9" s="73"/>
      <c r="F9" s="3">
        <v>1</v>
      </c>
      <c r="G9" s="3">
        <v>40</v>
      </c>
      <c r="H9" s="2">
        <v>39</v>
      </c>
      <c r="I9" s="2">
        <v>0</v>
      </c>
      <c r="J9" s="2">
        <v>1</v>
      </c>
      <c r="K9" s="45">
        <v>0</v>
      </c>
      <c r="L9" s="4"/>
    </row>
    <row r="10" spans="1:19">
      <c r="A10" s="43"/>
      <c r="B10" s="43" t="s">
        <v>67</v>
      </c>
      <c r="C10" s="43" t="s">
        <v>59</v>
      </c>
      <c r="D10" s="72" t="s">
        <v>72</v>
      </c>
      <c r="E10" s="73"/>
      <c r="F10" s="3">
        <v>1</v>
      </c>
      <c r="G10" s="3">
        <v>40</v>
      </c>
      <c r="H10" s="2">
        <v>40</v>
      </c>
      <c r="I10" s="2">
        <v>0</v>
      </c>
      <c r="J10" s="2">
        <v>0</v>
      </c>
      <c r="K10" s="45">
        <v>0</v>
      </c>
      <c r="L10" s="4"/>
    </row>
    <row r="11" spans="1:19">
      <c r="A11" s="43"/>
      <c r="B11" s="43" t="s">
        <v>68</v>
      </c>
      <c r="C11" s="43" t="s">
        <v>59</v>
      </c>
      <c r="D11" s="72" t="s">
        <v>72</v>
      </c>
      <c r="E11" s="73"/>
      <c r="F11" s="3">
        <v>1</v>
      </c>
      <c r="G11" s="3">
        <v>37</v>
      </c>
      <c r="H11" s="2">
        <v>35</v>
      </c>
      <c r="I11" s="2">
        <v>0</v>
      </c>
      <c r="J11" s="2">
        <v>2</v>
      </c>
      <c r="K11" s="45">
        <v>0</v>
      </c>
      <c r="L11" s="4"/>
    </row>
    <row r="12" spans="1:19">
      <c r="A12" s="43"/>
      <c r="B12" s="43" t="s">
        <v>69</v>
      </c>
      <c r="C12" s="43" t="s">
        <v>59</v>
      </c>
      <c r="D12" s="72" t="s">
        <v>72</v>
      </c>
      <c r="E12" s="73"/>
      <c r="F12" s="3">
        <v>1</v>
      </c>
      <c r="G12" s="3">
        <v>39</v>
      </c>
      <c r="H12" s="2">
        <v>39</v>
      </c>
      <c r="I12" s="2">
        <v>0</v>
      </c>
      <c r="J12" s="2">
        <v>0</v>
      </c>
      <c r="K12" s="45">
        <v>0</v>
      </c>
      <c r="L12" s="4"/>
    </row>
    <row r="13" spans="1:19">
      <c r="A13" s="43"/>
      <c r="B13" s="43" t="s">
        <v>68</v>
      </c>
      <c r="C13" s="43" t="s">
        <v>60</v>
      </c>
      <c r="D13" s="72" t="s">
        <v>73</v>
      </c>
      <c r="E13" s="73"/>
      <c r="F13" s="3">
        <v>1</v>
      </c>
      <c r="G13" s="3">
        <v>37</v>
      </c>
      <c r="H13" s="2">
        <v>35</v>
      </c>
      <c r="I13" s="2">
        <v>0</v>
      </c>
      <c r="J13" s="2">
        <v>2</v>
      </c>
      <c r="K13" s="45">
        <v>0</v>
      </c>
      <c r="L13" s="4"/>
    </row>
    <row r="14" spans="1:19">
      <c r="A14" s="43"/>
      <c r="B14" s="43" t="s">
        <v>70</v>
      </c>
      <c r="C14" s="43" t="s">
        <v>60</v>
      </c>
      <c r="D14" s="72" t="s">
        <v>73</v>
      </c>
      <c r="E14" s="73"/>
      <c r="F14" s="3">
        <v>1</v>
      </c>
      <c r="G14" s="3">
        <v>37</v>
      </c>
      <c r="H14" s="2">
        <v>37</v>
      </c>
      <c r="I14" s="2">
        <v>0</v>
      </c>
      <c r="J14" s="2">
        <v>0</v>
      </c>
      <c r="K14" s="45">
        <v>0</v>
      </c>
      <c r="L14" s="4"/>
    </row>
    <row r="15" spans="1:19">
      <c r="A15" s="43"/>
      <c r="B15" s="43"/>
      <c r="C15" s="43"/>
      <c r="D15" s="72"/>
      <c r="E15" s="73"/>
      <c r="F15" s="3"/>
      <c r="G15" s="3"/>
      <c r="H15" s="2"/>
      <c r="I15" s="2"/>
      <c r="J15" s="2"/>
      <c r="K15" s="45"/>
      <c r="L15" s="4"/>
    </row>
    <row r="16" spans="1:19">
      <c r="A16" s="84" t="s">
        <v>21</v>
      </c>
      <c r="B16" s="85"/>
      <c r="C16" s="85"/>
      <c r="D16" s="85"/>
      <c r="E16" s="86"/>
      <c r="F16" s="35" t="s">
        <v>0</v>
      </c>
      <c r="G16" s="36" t="s">
        <v>1</v>
      </c>
      <c r="H16" s="36" t="s">
        <v>23</v>
      </c>
      <c r="I16" s="36" t="s">
        <v>24</v>
      </c>
      <c r="J16" s="36" t="s">
        <v>25</v>
      </c>
      <c r="K16" s="42" t="s">
        <v>26</v>
      </c>
      <c r="L16" s="4"/>
    </row>
    <row r="17" spans="1:16">
      <c r="A17" s="87"/>
      <c r="B17" s="88"/>
      <c r="C17" s="88"/>
      <c r="D17" s="88"/>
      <c r="E17" s="89"/>
      <c r="F17" s="3">
        <f t="shared" ref="F17:G17" si="0">SUM(F7:F15)</f>
        <v>8.5</v>
      </c>
      <c r="G17" s="3">
        <f t="shared" si="0"/>
        <v>269</v>
      </c>
      <c r="H17" s="3">
        <f>SUM(H7:H15)</f>
        <v>263</v>
      </c>
      <c r="I17" s="3">
        <f>SUM(I7:I15)</f>
        <v>0</v>
      </c>
      <c r="J17" s="3">
        <f>SUM(J7:J15)</f>
        <v>6</v>
      </c>
      <c r="K17" s="3">
        <f>SUM(K7:K15)</f>
        <v>0</v>
      </c>
      <c r="L17" s="4"/>
    </row>
    <row r="18" spans="1:16">
      <c r="A18" s="95" t="s">
        <v>20</v>
      </c>
      <c r="B18" s="95"/>
      <c r="C18" s="95"/>
      <c r="D18" s="95"/>
      <c r="E18" s="95"/>
      <c r="F18" s="95"/>
      <c r="G18" s="95"/>
      <c r="H18" s="29">
        <f>H17*100/$G$17</f>
        <v>97.769516728624538</v>
      </c>
      <c r="I18" s="29">
        <f>I17*100/$G$17</f>
        <v>0</v>
      </c>
      <c r="J18" s="29">
        <f>J17*100/$G$17</f>
        <v>2.2304832713754648</v>
      </c>
      <c r="K18" s="30">
        <f>K17*100/$G$17</f>
        <v>0</v>
      </c>
      <c r="L18" s="4"/>
    </row>
    <row r="19" spans="1:16">
      <c r="A19" s="102" t="s">
        <v>29</v>
      </c>
      <c r="B19" s="103"/>
      <c r="C19" s="103"/>
      <c r="D19" s="103"/>
      <c r="E19" s="14">
        <f>SUM(K17)</f>
        <v>0</v>
      </c>
      <c r="F19" s="17" t="s">
        <v>19</v>
      </c>
      <c r="G19" s="9" t="s">
        <v>14</v>
      </c>
      <c r="H19" s="12">
        <f>E19*100/$G$17</f>
        <v>0</v>
      </c>
    </row>
    <row r="20" spans="1:16">
      <c r="A20" s="102" t="s">
        <v>28</v>
      </c>
      <c r="B20" s="103"/>
      <c r="C20" s="103"/>
      <c r="D20" s="103"/>
      <c r="E20" s="14">
        <f>SUM(H17:J17)</f>
        <v>269</v>
      </c>
      <c r="F20" s="17" t="s">
        <v>19</v>
      </c>
      <c r="G20" s="9" t="s">
        <v>14</v>
      </c>
      <c r="H20" s="12">
        <f>E20*100/$G$17</f>
        <v>100</v>
      </c>
    </row>
    <row r="21" spans="1:16">
      <c r="A21" s="102" t="s">
        <v>30</v>
      </c>
      <c r="B21" s="103"/>
      <c r="C21" s="103"/>
      <c r="D21" s="103"/>
      <c r="E21" s="14">
        <f>SUM(H17:I17)</f>
        <v>263</v>
      </c>
      <c r="F21" s="17" t="s">
        <v>19</v>
      </c>
      <c r="G21" s="9" t="s">
        <v>14</v>
      </c>
      <c r="H21" s="12">
        <f t="shared" ref="H21:H22" si="1">E21*100/$G$17</f>
        <v>97.769516728624538</v>
      </c>
      <c r="I21" s="11"/>
      <c r="J21" s="9"/>
      <c r="K21" s="9"/>
    </row>
    <row r="22" spans="1:16">
      <c r="A22" s="102" t="s">
        <v>31</v>
      </c>
      <c r="B22" s="103"/>
      <c r="C22" s="103"/>
      <c r="D22" s="103"/>
      <c r="E22" s="14">
        <f>SUM(H17)</f>
        <v>263</v>
      </c>
      <c r="F22" s="17" t="s">
        <v>19</v>
      </c>
      <c r="G22" s="9" t="s">
        <v>14</v>
      </c>
      <c r="H22" s="12">
        <f t="shared" si="1"/>
        <v>97.769516728624538</v>
      </c>
    </row>
    <row r="23" spans="1:16">
      <c r="A23" s="6"/>
      <c r="B23" s="94"/>
      <c r="C23" s="94"/>
      <c r="E23" s="15"/>
      <c r="F23" s="18"/>
    </row>
    <row r="24" spans="1:16" ht="26.25">
      <c r="I24" s="76"/>
      <c r="J24" s="76"/>
      <c r="K24" s="76"/>
      <c r="L24" s="76"/>
      <c r="M24" s="31"/>
      <c r="N24" s="31"/>
      <c r="O24" s="31"/>
      <c r="P24" s="31"/>
    </row>
    <row r="25" spans="1:16" ht="26.25">
      <c r="I25" s="39"/>
      <c r="J25" s="101"/>
      <c r="K25" s="101"/>
      <c r="L25" s="31"/>
      <c r="M25" s="31"/>
      <c r="N25" s="31"/>
      <c r="O25" s="31"/>
      <c r="P25" s="31"/>
    </row>
    <row r="26" spans="1:16" ht="30.75" customHeight="1"/>
    <row r="38" spans="2:12" ht="26.25">
      <c r="B38" s="52"/>
      <c r="C38" s="53"/>
      <c r="D38" s="98" t="s">
        <v>35</v>
      </c>
      <c r="E38" s="98"/>
      <c r="F38" s="98"/>
      <c r="G38" s="98"/>
      <c r="H38" s="98"/>
      <c r="I38" s="98"/>
      <c r="J38" s="98"/>
      <c r="K38" s="98"/>
    </row>
    <row r="39" spans="2:12" ht="26.25">
      <c r="B39" s="52"/>
      <c r="C39" s="52"/>
      <c r="D39" s="55" t="s">
        <v>75</v>
      </c>
      <c r="E39" s="55"/>
      <c r="F39" s="55"/>
      <c r="G39" s="55"/>
      <c r="H39" s="52" t="s">
        <v>77</v>
      </c>
      <c r="I39" s="68" t="s">
        <v>97</v>
      </c>
    </row>
    <row r="40" spans="2:12" ht="26.25">
      <c r="B40" s="52"/>
      <c r="C40" s="52"/>
      <c r="D40" s="55" t="s">
        <v>75</v>
      </c>
      <c r="E40" s="55"/>
      <c r="F40" s="55"/>
      <c r="G40" s="55"/>
      <c r="H40" s="52" t="s">
        <v>78</v>
      </c>
      <c r="I40" s="68" t="s">
        <v>85</v>
      </c>
    </row>
    <row r="41" spans="2:12" ht="26.25">
      <c r="B41" s="52"/>
      <c r="C41" s="52"/>
      <c r="D41" s="55" t="s">
        <v>76</v>
      </c>
      <c r="E41" s="55"/>
      <c r="F41" s="55"/>
      <c r="G41" s="55"/>
      <c r="H41" s="52" t="s">
        <v>107</v>
      </c>
      <c r="J41" s="52" t="s">
        <v>83</v>
      </c>
      <c r="K41" s="65"/>
      <c r="L41" s="52"/>
    </row>
    <row r="42" spans="2:12" ht="26.25">
      <c r="B42" s="52"/>
      <c r="C42" s="52"/>
      <c r="D42" s="55" t="s">
        <v>76</v>
      </c>
      <c r="E42" s="55"/>
      <c r="F42" s="55"/>
      <c r="G42" s="55"/>
      <c r="H42" s="52" t="s">
        <v>79</v>
      </c>
      <c r="J42" s="52" t="s">
        <v>80</v>
      </c>
      <c r="K42" s="63"/>
      <c r="L42" s="52"/>
    </row>
    <row r="43" spans="2:12" ht="26.25"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2:12" ht="28.5">
      <c r="B44" s="67" t="s">
        <v>84</v>
      </c>
      <c r="C44" s="54" t="s">
        <v>36</v>
      </c>
      <c r="D44" s="52"/>
      <c r="E44" s="70" t="s">
        <v>84</v>
      </c>
      <c r="F44" s="52" t="s">
        <v>37</v>
      </c>
      <c r="G44" s="52"/>
      <c r="I44" s="52" t="s">
        <v>45</v>
      </c>
      <c r="J44" s="52" t="s">
        <v>39</v>
      </c>
    </row>
    <row r="45" spans="2:12" ht="26.25">
      <c r="B45" s="52"/>
      <c r="C45" s="52"/>
      <c r="D45" s="52"/>
      <c r="E45" s="52"/>
      <c r="F45" s="52"/>
      <c r="G45" s="52"/>
      <c r="H45" s="52"/>
      <c r="I45" s="99" t="s">
        <v>48</v>
      </c>
      <c r="J45" s="99"/>
      <c r="K45" s="99"/>
      <c r="L45" s="99"/>
    </row>
    <row r="46" spans="2:12" ht="26.25">
      <c r="B46" s="99" t="s">
        <v>40</v>
      </c>
      <c r="C46" s="99"/>
      <c r="D46" s="99"/>
      <c r="E46" s="55"/>
      <c r="F46" s="55"/>
      <c r="G46" s="52"/>
      <c r="H46" s="52"/>
      <c r="I46" s="52"/>
      <c r="J46" s="52"/>
      <c r="K46" s="52"/>
    </row>
    <row r="47" spans="2:12" ht="26.25">
      <c r="B47" s="55"/>
      <c r="C47" s="55"/>
      <c r="D47" s="55"/>
      <c r="E47" s="55"/>
      <c r="F47" s="55"/>
      <c r="G47" s="52"/>
      <c r="H47" s="52"/>
      <c r="I47" s="52"/>
      <c r="J47" s="52"/>
      <c r="K47" s="52"/>
    </row>
    <row r="48" spans="2:12" ht="28.5">
      <c r="B48" s="67" t="s">
        <v>84</v>
      </c>
      <c r="C48" s="54" t="s">
        <v>56</v>
      </c>
      <c r="D48" s="52"/>
      <c r="E48" s="70" t="s">
        <v>84</v>
      </c>
      <c r="F48" s="52" t="s">
        <v>57</v>
      </c>
      <c r="G48" s="52"/>
      <c r="I48" s="52" t="s">
        <v>44</v>
      </c>
      <c r="J48" s="52" t="s">
        <v>41</v>
      </c>
    </row>
    <row r="49" spans="2:11" ht="26.25">
      <c r="B49" s="52"/>
      <c r="C49" s="52"/>
      <c r="D49" s="52"/>
      <c r="E49" s="52"/>
      <c r="F49" s="52"/>
      <c r="G49" s="52"/>
      <c r="H49" s="53"/>
      <c r="I49" s="56" t="s">
        <v>51</v>
      </c>
      <c r="K49" s="56"/>
    </row>
    <row r="50" spans="2:11" ht="26.25">
      <c r="B50" s="52"/>
      <c r="C50" s="52"/>
      <c r="D50" s="52"/>
      <c r="E50" s="52"/>
      <c r="F50" s="52"/>
      <c r="G50" s="52"/>
      <c r="H50" s="53"/>
      <c r="I50" s="56" t="s">
        <v>52</v>
      </c>
      <c r="J50" s="56"/>
      <c r="K50" s="56"/>
    </row>
  </sheetData>
  <mergeCells count="33">
    <mergeCell ref="C2:L2"/>
    <mergeCell ref="J25:K25"/>
    <mergeCell ref="A21:D21"/>
    <mergeCell ref="A22:D22"/>
    <mergeCell ref="C3:L3"/>
    <mergeCell ref="I24:L24"/>
    <mergeCell ref="B23:C23"/>
    <mergeCell ref="L5:L6"/>
    <mergeCell ref="H5:K5"/>
    <mergeCell ref="A19:D19"/>
    <mergeCell ref="A20:D20"/>
    <mergeCell ref="A16:E17"/>
    <mergeCell ref="A18:G18"/>
    <mergeCell ref="G5:G6"/>
    <mergeCell ref="A5:A6"/>
    <mergeCell ref="C4:F4"/>
    <mergeCell ref="G4:J4"/>
    <mergeCell ref="I45:L45"/>
    <mergeCell ref="D38:K38"/>
    <mergeCell ref="D14:E14"/>
    <mergeCell ref="B46:D46"/>
    <mergeCell ref="C5:C6"/>
    <mergeCell ref="D5:E6"/>
    <mergeCell ref="F5:F6"/>
    <mergeCell ref="D7:E7"/>
    <mergeCell ref="D10:E10"/>
    <mergeCell ref="D11:E11"/>
    <mergeCell ref="D12:E12"/>
    <mergeCell ref="D15:E15"/>
    <mergeCell ref="D8:E8"/>
    <mergeCell ref="D9:E9"/>
    <mergeCell ref="D13:E13"/>
    <mergeCell ref="B5:B6"/>
  </mergeCells>
  <pageMargins left="0.51181102362204722" right="0.31496062992125984" top="0.74803149606299213" bottom="0.55118110236220474" header="0.31496062992125984" footer="0.31496062992125984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S48"/>
  <sheetViews>
    <sheetView view="pageLayout" topLeftCell="A19" zoomScale="55" zoomScaleNormal="85" zoomScalePageLayoutView="55" workbookViewId="0">
      <selection activeCell="I39" sqref="I39"/>
    </sheetView>
  </sheetViews>
  <sheetFormatPr defaultColWidth="9.140625" defaultRowHeight="21"/>
  <cols>
    <col min="1" max="1" width="11.140625" style="1" customWidth="1"/>
    <col min="2" max="2" width="6.42578125" style="1" customWidth="1"/>
    <col min="3" max="3" width="10.85546875" style="1" customWidth="1"/>
    <col min="4" max="4" width="16.140625" style="1" customWidth="1"/>
    <col min="5" max="5" width="7.42578125" style="1" customWidth="1"/>
    <col min="6" max="6" width="7.140625" style="1" customWidth="1"/>
    <col min="7" max="7" width="8.85546875" style="1" customWidth="1"/>
    <col min="8" max="8" width="16.85546875" style="1" customWidth="1"/>
    <col min="9" max="9" width="20.42578125" style="1" customWidth="1"/>
    <col min="10" max="10" width="25.5703125" style="1" customWidth="1"/>
    <col min="11" max="11" width="21.42578125" style="1" customWidth="1"/>
    <col min="12" max="12" width="13.7109375" style="1" customWidth="1"/>
    <col min="13" max="18" width="6.5703125" style="1" customWidth="1"/>
    <col min="19" max="16384" width="9.140625" style="1"/>
  </cols>
  <sheetData>
    <row r="2" spans="1:19" ht="45.75">
      <c r="C2" s="90" t="s">
        <v>7</v>
      </c>
      <c r="D2" s="90"/>
      <c r="E2" s="90"/>
      <c r="F2" s="90"/>
      <c r="G2" s="90"/>
      <c r="H2" s="90"/>
      <c r="I2" s="90"/>
      <c r="J2" s="90"/>
      <c r="K2" s="90"/>
      <c r="L2" s="90"/>
      <c r="M2" s="41"/>
      <c r="N2" s="41"/>
      <c r="O2" s="41"/>
      <c r="P2" s="41"/>
      <c r="Q2" s="41"/>
      <c r="R2" s="41"/>
      <c r="S2" s="41"/>
    </row>
    <row r="3" spans="1:19" ht="36">
      <c r="C3" s="104" t="s">
        <v>32</v>
      </c>
      <c r="D3" s="104"/>
      <c r="E3" s="104"/>
      <c r="F3" s="104"/>
      <c r="G3" s="104"/>
      <c r="H3" s="104"/>
      <c r="I3" s="104"/>
      <c r="J3" s="104"/>
      <c r="K3" s="104"/>
      <c r="L3" s="104"/>
      <c r="M3" s="32"/>
    </row>
    <row r="4" spans="1:19" ht="28.5">
      <c r="B4" s="38" t="s">
        <v>33</v>
      </c>
      <c r="C4" s="74" t="s">
        <v>96</v>
      </c>
      <c r="D4" s="75"/>
      <c r="E4" s="75"/>
      <c r="F4" s="75"/>
      <c r="G4" s="34" t="s">
        <v>63</v>
      </c>
      <c r="H4" s="34"/>
      <c r="K4" s="58" t="s">
        <v>105</v>
      </c>
      <c r="L4" s="38">
        <v>2567</v>
      </c>
      <c r="M4" s="32"/>
    </row>
    <row r="5" spans="1:19" ht="23.25" customHeight="1">
      <c r="A5" s="80" t="s">
        <v>100</v>
      </c>
      <c r="B5" s="80" t="s">
        <v>93</v>
      </c>
      <c r="C5" s="80" t="s">
        <v>98</v>
      </c>
      <c r="D5" s="80" t="s">
        <v>101</v>
      </c>
      <c r="E5" s="80"/>
      <c r="F5" s="80" t="s">
        <v>74</v>
      </c>
      <c r="G5" s="108" t="s">
        <v>99</v>
      </c>
      <c r="H5" s="106" t="s">
        <v>22</v>
      </c>
      <c r="I5" s="107"/>
      <c r="J5" s="107"/>
      <c r="K5" s="107"/>
      <c r="L5" s="105" t="s">
        <v>27</v>
      </c>
    </row>
    <row r="6" spans="1:19" ht="21" customHeight="1">
      <c r="A6" s="80"/>
      <c r="B6" s="80"/>
      <c r="C6" s="80"/>
      <c r="D6" s="80"/>
      <c r="E6" s="80"/>
      <c r="F6" s="80"/>
      <c r="G6" s="109"/>
      <c r="H6" s="36" t="s">
        <v>23</v>
      </c>
      <c r="I6" s="36" t="s">
        <v>24</v>
      </c>
      <c r="J6" s="36" t="s">
        <v>25</v>
      </c>
      <c r="K6" s="42" t="s">
        <v>26</v>
      </c>
      <c r="L6" s="105"/>
    </row>
    <row r="7" spans="1:19">
      <c r="A7" s="43" t="s">
        <v>58</v>
      </c>
      <c r="B7" s="43" t="s">
        <v>64</v>
      </c>
      <c r="C7" s="47" t="s">
        <v>61</v>
      </c>
      <c r="D7" s="81" t="s">
        <v>71</v>
      </c>
      <c r="E7" s="82"/>
      <c r="F7" s="48">
        <v>1.5</v>
      </c>
      <c r="G7" s="48"/>
      <c r="H7" s="2"/>
      <c r="I7" s="2"/>
      <c r="J7" s="2"/>
      <c r="K7" s="45"/>
      <c r="L7" s="4"/>
    </row>
    <row r="8" spans="1:19">
      <c r="A8" s="43"/>
      <c r="B8" s="43" t="s">
        <v>65</v>
      </c>
      <c r="C8" s="43" t="s">
        <v>59</v>
      </c>
      <c r="D8" s="72" t="s">
        <v>72</v>
      </c>
      <c r="E8" s="73"/>
      <c r="F8" s="3">
        <v>1</v>
      </c>
      <c r="G8" s="3">
        <v>39</v>
      </c>
      <c r="H8" s="2">
        <v>5</v>
      </c>
      <c r="I8" s="2">
        <v>33</v>
      </c>
      <c r="J8" s="2">
        <v>1</v>
      </c>
      <c r="K8" s="45">
        <v>0</v>
      </c>
      <c r="L8" s="4"/>
    </row>
    <row r="9" spans="1:19">
      <c r="A9" s="43"/>
      <c r="B9" s="43" t="s">
        <v>66</v>
      </c>
      <c r="C9" s="43" t="s">
        <v>59</v>
      </c>
      <c r="D9" s="72" t="s">
        <v>72</v>
      </c>
      <c r="E9" s="73"/>
      <c r="F9" s="3">
        <v>1</v>
      </c>
      <c r="G9" s="3">
        <v>40</v>
      </c>
      <c r="H9" s="2">
        <v>14</v>
      </c>
      <c r="I9" s="2">
        <v>25</v>
      </c>
      <c r="J9" s="2">
        <v>1</v>
      </c>
      <c r="K9" s="45">
        <v>0</v>
      </c>
      <c r="L9" s="4"/>
    </row>
    <row r="10" spans="1:19">
      <c r="A10" s="43"/>
      <c r="B10" s="43" t="s">
        <v>67</v>
      </c>
      <c r="C10" s="43" t="s">
        <v>59</v>
      </c>
      <c r="D10" s="72" t="s">
        <v>72</v>
      </c>
      <c r="E10" s="73"/>
      <c r="F10" s="3">
        <v>1</v>
      </c>
      <c r="G10" s="3">
        <v>40</v>
      </c>
      <c r="H10" s="2">
        <v>4</v>
      </c>
      <c r="I10" s="2">
        <v>36</v>
      </c>
      <c r="J10" s="2">
        <v>0</v>
      </c>
      <c r="K10" s="45">
        <v>0</v>
      </c>
      <c r="L10" s="4"/>
    </row>
    <row r="11" spans="1:19">
      <c r="A11" s="43"/>
      <c r="B11" s="43" t="s">
        <v>68</v>
      </c>
      <c r="C11" s="43" t="s">
        <v>59</v>
      </c>
      <c r="D11" s="72" t="s">
        <v>72</v>
      </c>
      <c r="E11" s="73"/>
      <c r="F11" s="3">
        <v>1</v>
      </c>
      <c r="G11" s="3">
        <v>37</v>
      </c>
      <c r="H11" s="2">
        <v>1</v>
      </c>
      <c r="I11" s="2">
        <v>34</v>
      </c>
      <c r="J11" s="2">
        <v>2</v>
      </c>
      <c r="K11" s="45">
        <v>0</v>
      </c>
      <c r="L11" s="4"/>
    </row>
    <row r="12" spans="1:19">
      <c r="A12" s="43"/>
      <c r="B12" s="43" t="s">
        <v>69</v>
      </c>
      <c r="C12" s="43" t="s">
        <v>59</v>
      </c>
      <c r="D12" s="72" t="s">
        <v>72</v>
      </c>
      <c r="E12" s="73"/>
      <c r="F12" s="3">
        <v>1</v>
      </c>
      <c r="G12" s="3">
        <v>39</v>
      </c>
      <c r="H12" s="2">
        <v>0</v>
      </c>
      <c r="I12" s="2">
        <v>39</v>
      </c>
      <c r="J12" s="2">
        <v>0</v>
      </c>
      <c r="K12" s="45">
        <v>0</v>
      </c>
      <c r="L12" s="4"/>
    </row>
    <row r="13" spans="1:19">
      <c r="A13" s="43"/>
      <c r="B13" s="43" t="s">
        <v>68</v>
      </c>
      <c r="C13" s="43" t="s">
        <v>60</v>
      </c>
      <c r="D13" s="72" t="s">
        <v>73</v>
      </c>
      <c r="E13" s="73"/>
      <c r="F13" s="3">
        <v>1</v>
      </c>
      <c r="G13" s="3">
        <v>37</v>
      </c>
      <c r="H13" s="2">
        <v>0</v>
      </c>
      <c r="I13" s="2">
        <v>35</v>
      </c>
      <c r="J13" s="2">
        <v>2</v>
      </c>
      <c r="K13" s="45">
        <v>0</v>
      </c>
      <c r="L13" s="4"/>
    </row>
    <row r="14" spans="1:19">
      <c r="A14" s="43"/>
      <c r="B14" s="43" t="s">
        <v>70</v>
      </c>
      <c r="C14" s="43" t="s">
        <v>60</v>
      </c>
      <c r="D14" s="72" t="s">
        <v>73</v>
      </c>
      <c r="E14" s="73"/>
      <c r="F14" s="3">
        <v>1</v>
      </c>
      <c r="G14" s="3">
        <v>37</v>
      </c>
      <c r="H14" s="2">
        <v>16</v>
      </c>
      <c r="I14" s="2">
        <v>21</v>
      </c>
      <c r="J14" s="2">
        <v>0</v>
      </c>
      <c r="K14" s="45">
        <v>0</v>
      </c>
      <c r="L14" s="4"/>
    </row>
    <row r="15" spans="1:19">
      <c r="A15" s="43"/>
      <c r="B15" s="47"/>
      <c r="C15" s="47"/>
      <c r="D15" s="81"/>
      <c r="E15" s="82"/>
      <c r="F15" s="48"/>
      <c r="G15" s="48"/>
      <c r="H15" s="2"/>
      <c r="I15" s="2"/>
      <c r="J15" s="2"/>
      <c r="K15" s="45"/>
      <c r="L15" s="4"/>
    </row>
    <row r="16" spans="1:19">
      <c r="A16" s="84" t="s">
        <v>21</v>
      </c>
      <c r="B16" s="85"/>
      <c r="C16" s="85"/>
      <c r="D16" s="85"/>
      <c r="E16" s="86"/>
      <c r="F16" s="35" t="s">
        <v>0</v>
      </c>
      <c r="G16" s="36" t="s">
        <v>1</v>
      </c>
      <c r="H16" s="36" t="s">
        <v>23</v>
      </c>
      <c r="I16" s="36" t="s">
        <v>24</v>
      </c>
      <c r="J16" s="36" t="s">
        <v>25</v>
      </c>
      <c r="K16" s="42" t="s">
        <v>26</v>
      </c>
      <c r="L16" s="4"/>
    </row>
    <row r="17" spans="1:16">
      <c r="A17" s="87"/>
      <c r="B17" s="88"/>
      <c r="C17" s="88"/>
      <c r="D17" s="88"/>
      <c r="E17" s="89"/>
      <c r="F17" s="3">
        <f t="shared" ref="F17:K17" si="0">SUM(F7:F15)</f>
        <v>8.5</v>
      </c>
      <c r="G17" s="3">
        <f t="shared" si="0"/>
        <v>269</v>
      </c>
      <c r="H17" s="3">
        <f t="shared" si="0"/>
        <v>40</v>
      </c>
      <c r="I17" s="3">
        <f t="shared" si="0"/>
        <v>223</v>
      </c>
      <c r="J17" s="3">
        <f t="shared" si="0"/>
        <v>6</v>
      </c>
      <c r="K17" s="3">
        <f t="shared" si="0"/>
        <v>0</v>
      </c>
      <c r="L17" s="4"/>
    </row>
    <row r="18" spans="1:16">
      <c r="A18" s="95" t="s">
        <v>20</v>
      </c>
      <c r="B18" s="95"/>
      <c r="C18" s="95"/>
      <c r="D18" s="95"/>
      <c r="E18" s="95"/>
      <c r="F18" s="95"/>
      <c r="G18" s="95"/>
      <c r="H18" s="29">
        <f>H17*100/$G$17</f>
        <v>14.869888475836431</v>
      </c>
      <c r="I18" s="29">
        <f>I17*100/$G$17</f>
        <v>82.899628252788105</v>
      </c>
      <c r="J18" s="29">
        <f>J17*100/$G$17</f>
        <v>2.2304832713754648</v>
      </c>
      <c r="K18" s="30">
        <f>K17*100/$G$17</f>
        <v>0</v>
      </c>
      <c r="L18" s="4"/>
    </row>
    <row r="19" spans="1:16">
      <c r="A19" s="102" t="s">
        <v>29</v>
      </c>
      <c r="B19" s="103"/>
      <c r="C19" s="103"/>
      <c r="D19" s="103"/>
      <c r="E19" s="14">
        <f>SUM(K17)</f>
        <v>0</v>
      </c>
      <c r="F19" s="17" t="s">
        <v>19</v>
      </c>
      <c r="G19" s="9" t="s">
        <v>14</v>
      </c>
      <c r="H19" s="12">
        <f>E19*100/$G$17</f>
        <v>0</v>
      </c>
    </row>
    <row r="20" spans="1:16">
      <c r="A20" s="102" t="s">
        <v>28</v>
      </c>
      <c r="B20" s="103"/>
      <c r="C20" s="103"/>
      <c r="D20" s="103"/>
      <c r="E20" s="14">
        <f>SUM(H17:J17)</f>
        <v>269</v>
      </c>
      <c r="F20" s="17" t="s">
        <v>19</v>
      </c>
      <c r="G20" s="9" t="s">
        <v>14</v>
      </c>
      <c r="H20" s="12">
        <f>E20*100/$G$17</f>
        <v>100</v>
      </c>
    </row>
    <row r="21" spans="1:16">
      <c r="A21" s="102" t="s">
        <v>30</v>
      </c>
      <c r="B21" s="103"/>
      <c r="C21" s="103"/>
      <c r="D21" s="103"/>
      <c r="E21" s="14">
        <f>SUM(H17:I17)</f>
        <v>263</v>
      </c>
      <c r="F21" s="17" t="s">
        <v>19</v>
      </c>
      <c r="G21" s="9" t="s">
        <v>14</v>
      </c>
      <c r="H21" s="12">
        <f t="shared" ref="H21:H22" si="1">E21*100/$G$17</f>
        <v>97.769516728624538</v>
      </c>
    </row>
    <row r="22" spans="1:16">
      <c r="A22" s="102" t="s">
        <v>31</v>
      </c>
      <c r="B22" s="103"/>
      <c r="C22" s="103"/>
      <c r="D22" s="103"/>
      <c r="E22" s="14">
        <f>SUM(H17)</f>
        <v>40</v>
      </c>
      <c r="F22" s="17" t="s">
        <v>19</v>
      </c>
      <c r="G22" s="9" t="s">
        <v>14</v>
      </c>
      <c r="H22" s="12">
        <f t="shared" si="1"/>
        <v>14.869888475836431</v>
      </c>
    </row>
    <row r="23" spans="1:16">
      <c r="A23" s="6"/>
      <c r="B23" s="94"/>
      <c r="C23" s="94"/>
      <c r="E23" s="15"/>
      <c r="F23" s="18"/>
    </row>
    <row r="24" spans="1:16" ht="26.25">
      <c r="I24" s="76"/>
      <c r="J24" s="76"/>
      <c r="K24" s="76"/>
      <c r="L24" s="76"/>
      <c r="M24" s="31"/>
      <c r="N24" s="31"/>
      <c r="O24" s="31"/>
      <c r="P24" s="31"/>
    </row>
    <row r="25" spans="1:16" ht="26.25">
      <c r="I25" s="39"/>
      <c r="J25" s="101"/>
      <c r="K25" s="101"/>
      <c r="L25" s="31"/>
      <c r="M25" s="31"/>
      <c r="N25" s="31"/>
      <c r="O25" s="31"/>
      <c r="P25" s="31"/>
    </row>
    <row r="26" spans="1:16" ht="30.75" customHeight="1"/>
    <row r="27" spans="1:16" ht="30.75" customHeight="1"/>
    <row r="28" spans="1:16" ht="30.75" customHeight="1"/>
    <row r="29" spans="1:16" ht="30.75" customHeight="1"/>
    <row r="30" spans="1:16" ht="30.75" customHeight="1"/>
    <row r="31" spans="1:16" ht="30.75" customHeight="1"/>
    <row r="32" spans="1:16" ht="30.75" customHeight="1"/>
    <row r="33" spans="2:12" ht="30.75" customHeight="1"/>
    <row r="34" spans="2:12" ht="30.75" customHeight="1"/>
    <row r="35" spans="2:12" ht="30.75" customHeight="1">
      <c r="B35" s="52"/>
      <c r="C35" s="53"/>
      <c r="D35" s="98" t="s">
        <v>35</v>
      </c>
      <c r="E35" s="98"/>
      <c r="F35" s="98"/>
      <c r="G35" s="98"/>
      <c r="H35" s="98"/>
      <c r="I35" s="98"/>
      <c r="J35" s="98"/>
      <c r="K35" s="98"/>
    </row>
    <row r="36" spans="2:12" ht="30.75" customHeight="1">
      <c r="B36" s="52"/>
      <c r="C36" s="52"/>
      <c r="D36" s="55" t="s">
        <v>75</v>
      </c>
      <c r="E36" s="55"/>
      <c r="F36" s="55"/>
      <c r="G36" s="55"/>
      <c r="H36" s="55"/>
      <c r="I36" s="52" t="s">
        <v>77</v>
      </c>
      <c r="J36" s="68" t="s">
        <v>97</v>
      </c>
    </row>
    <row r="37" spans="2:12" ht="30.75" customHeight="1">
      <c r="B37" s="52"/>
      <c r="C37" s="52"/>
      <c r="D37" s="55" t="s">
        <v>75</v>
      </c>
      <c r="E37" s="55"/>
      <c r="F37" s="55"/>
      <c r="G37" s="55"/>
      <c r="H37" s="55"/>
      <c r="I37" s="52" t="s">
        <v>78</v>
      </c>
      <c r="J37" s="68" t="s">
        <v>85</v>
      </c>
    </row>
    <row r="38" spans="2:12" ht="30.75" customHeight="1">
      <c r="B38" s="52"/>
      <c r="C38" s="52"/>
      <c r="D38" s="55" t="s">
        <v>76</v>
      </c>
      <c r="E38" s="55"/>
      <c r="F38" s="55"/>
      <c r="G38" s="55"/>
      <c r="H38" s="55"/>
      <c r="I38" s="52" t="s">
        <v>107</v>
      </c>
      <c r="J38" s="55"/>
      <c r="K38" s="52" t="s">
        <v>83</v>
      </c>
      <c r="L38" s="52"/>
    </row>
    <row r="39" spans="2:12" ht="30.75" customHeight="1">
      <c r="B39" s="52"/>
      <c r="C39" s="52"/>
      <c r="D39" s="55" t="s">
        <v>76</v>
      </c>
      <c r="E39" s="55"/>
      <c r="F39" s="55"/>
      <c r="G39" s="55"/>
      <c r="H39" s="55"/>
      <c r="I39" s="52" t="s">
        <v>79</v>
      </c>
      <c r="J39" s="52"/>
      <c r="K39" s="52" t="s">
        <v>80</v>
      </c>
      <c r="L39" s="52"/>
    </row>
    <row r="40" spans="2:12" ht="30.75" customHeight="1"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2:12" ht="30.75" customHeight="1">
      <c r="B41" s="67" t="s">
        <v>84</v>
      </c>
      <c r="C41" s="54" t="s">
        <v>36</v>
      </c>
      <c r="D41" s="52"/>
      <c r="E41" s="69" t="s">
        <v>84</v>
      </c>
      <c r="F41" s="52" t="s">
        <v>37</v>
      </c>
      <c r="G41" s="52"/>
      <c r="I41" s="52" t="s">
        <v>45</v>
      </c>
      <c r="J41" s="52" t="s">
        <v>39</v>
      </c>
    </row>
    <row r="42" spans="2:12" ht="30.75" customHeight="1">
      <c r="B42" s="52"/>
      <c r="C42" s="52"/>
      <c r="D42" s="52"/>
      <c r="E42" s="52"/>
      <c r="F42" s="52"/>
      <c r="G42" s="52"/>
      <c r="H42" s="52"/>
      <c r="I42" s="99" t="s">
        <v>49</v>
      </c>
      <c r="J42" s="99"/>
      <c r="K42" s="99"/>
      <c r="L42" s="99"/>
    </row>
    <row r="43" spans="2:12" ht="30.75" customHeight="1">
      <c r="B43" s="99" t="s">
        <v>40</v>
      </c>
      <c r="C43" s="99"/>
      <c r="D43" s="99"/>
      <c r="E43" s="55"/>
      <c r="F43" s="55"/>
      <c r="G43" s="52"/>
      <c r="H43" s="52"/>
      <c r="I43" s="52"/>
      <c r="J43" s="52"/>
      <c r="K43" s="52"/>
    </row>
    <row r="44" spans="2:12" ht="30.75" customHeight="1">
      <c r="B44" s="55"/>
      <c r="C44" s="55"/>
      <c r="D44" s="55"/>
      <c r="E44" s="55"/>
      <c r="F44" s="55"/>
      <c r="G44" s="52"/>
      <c r="H44" s="52"/>
      <c r="I44" s="52"/>
      <c r="J44" s="52"/>
      <c r="K44" s="52"/>
    </row>
    <row r="45" spans="2:12" ht="30.75" customHeight="1">
      <c r="B45" s="67" t="s">
        <v>84</v>
      </c>
      <c r="C45" s="54" t="s">
        <v>56</v>
      </c>
      <c r="D45" s="52"/>
      <c r="E45" s="70" t="s">
        <v>84</v>
      </c>
      <c r="F45" s="52" t="s">
        <v>57</v>
      </c>
      <c r="G45" s="52"/>
      <c r="I45" s="52" t="s">
        <v>44</v>
      </c>
      <c r="J45" s="52" t="s">
        <v>41</v>
      </c>
    </row>
    <row r="46" spans="2:12" ht="30.75" customHeight="1">
      <c r="B46" s="52"/>
      <c r="C46" s="52"/>
      <c r="D46" s="52"/>
      <c r="E46" s="52"/>
      <c r="F46" s="52"/>
      <c r="G46" s="52"/>
      <c r="H46" s="53"/>
      <c r="I46" s="56" t="s">
        <v>54</v>
      </c>
      <c r="K46" s="56"/>
    </row>
    <row r="47" spans="2:12" ht="30.75" customHeight="1">
      <c r="B47" s="52"/>
      <c r="C47" s="52"/>
      <c r="D47" s="52"/>
      <c r="E47" s="52"/>
      <c r="F47" s="52"/>
      <c r="G47" s="52"/>
      <c r="H47" s="53"/>
      <c r="I47" s="56" t="s">
        <v>53</v>
      </c>
      <c r="J47" s="56"/>
      <c r="K47" s="56"/>
    </row>
    <row r="48" spans="2:12" ht="30.75" customHeight="1"/>
  </sheetData>
  <mergeCells count="32">
    <mergeCell ref="D14:E14"/>
    <mergeCell ref="D15:E15"/>
    <mergeCell ref="D7:E7"/>
    <mergeCell ref="D9:E9"/>
    <mergeCell ref="D13:E13"/>
    <mergeCell ref="D8:E8"/>
    <mergeCell ref="D10:E10"/>
    <mergeCell ref="D11:E11"/>
    <mergeCell ref="D12:E12"/>
    <mergeCell ref="L5:L6"/>
    <mergeCell ref="C2:L2"/>
    <mergeCell ref="C3:L3"/>
    <mergeCell ref="A5:A6"/>
    <mergeCell ref="B5:B6"/>
    <mergeCell ref="C5:C6"/>
    <mergeCell ref="D5:E6"/>
    <mergeCell ref="F5:F6"/>
    <mergeCell ref="G5:G6"/>
    <mergeCell ref="H5:K5"/>
    <mergeCell ref="C4:F4"/>
    <mergeCell ref="D35:K35"/>
    <mergeCell ref="B43:D43"/>
    <mergeCell ref="J25:K25"/>
    <mergeCell ref="A16:E17"/>
    <mergeCell ref="A18:G18"/>
    <mergeCell ref="A19:D19"/>
    <mergeCell ref="A20:D20"/>
    <mergeCell ref="A21:D21"/>
    <mergeCell ref="A22:D22"/>
    <mergeCell ref="B23:C23"/>
    <mergeCell ref="I24:L24"/>
    <mergeCell ref="I42:L42"/>
  </mergeCells>
  <pageMargins left="0.70866141732283472" right="0.31496062992125984" top="0.74803149606299213" bottom="0.74803149606299213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</sheetPr>
  <dimension ref="B2:W50"/>
  <sheetViews>
    <sheetView tabSelected="1" view="pageLayout" topLeftCell="A22" zoomScale="55" zoomScaleNormal="70" zoomScalePageLayoutView="55" workbookViewId="0">
      <selection activeCell="I36" sqref="I36"/>
    </sheetView>
  </sheetViews>
  <sheetFormatPr defaultColWidth="9.140625" defaultRowHeight="21"/>
  <cols>
    <col min="1" max="1" width="9.140625" style="1"/>
    <col min="2" max="2" width="10.85546875" style="1" customWidth="1"/>
    <col min="3" max="3" width="7.5703125" style="1" customWidth="1"/>
    <col min="4" max="4" width="9" style="1" customWidth="1"/>
    <col min="5" max="5" width="12.140625" style="1" customWidth="1"/>
    <col min="6" max="6" width="7.85546875" style="1" customWidth="1"/>
    <col min="7" max="7" width="6.5703125" style="1" customWidth="1"/>
    <col min="8" max="8" width="9.42578125" style="1" customWidth="1"/>
    <col min="9" max="9" width="8.85546875" style="1" customWidth="1"/>
    <col min="10" max="10" width="20.28515625" style="1" customWidth="1"/>
    <col min="11" max="11" width="16.85546875" style="1" customWidth="1"/>
    <col min="12" max="12" width="18.28515625" style="1" customWidth="1"/>
    <col min="13" max="13" width="7.42578125" style="1" customWidth="1"/>
    <col min="14" max="14" width="9.140625" style="1"/>
    <col min="15" max="15" width="5.28515625" style="1" bestFit="1" customWidth="1"/>
    <col min="16" max="16384" width="9.140625" style="1"/>
  </cols>
  <sheetData>
    <row r="2" spans="2:23" ht="36">
      <c r="D2" s="104" t="s">
        <v>7</v>
      </c>
      <c r="E2" s="104"/>
      <c r="F2" s="104"/>
      <c r="G2" s="104"/>
      <c r="H2" s="104"/>
      <c r="I2" s="104"/>
      <c r="J2" s="104"/>
      <c r="K2" s="104"/>
      <c r="L2" s="104"/>
      <c r="M2" s="104"/>
    </row>
    <row r="3" spans="2:23" ht="28.5">
      <c r="B3" s="34" t="s">
        <v>8</v>
      </c>
      <c r="C3" s="32"/>
      <c r="D3" s="32"/>
      <c r="E3" s="59" t="s">
        <v>96</v>
      </c>
      <c r="F3" s="60"/>
      <c r="G3" s="60"/>
      <c r="H3" s="34" t="s">
        <v>63</v>
      </c>
      <c r="K3" s="34"/>
      <c r="L3" s="58" t="s">
        <v>106</v>
      </c>
      <c r="M3" s="38"/>
    </row>
    <row r="4" spans="2:23" ht="23.25">
      <c r="B4" s="112" t="s">
        <v>100</v>
      </c>
      <c r="C4" s="80" t="s">
        <v>93</v>
      </c>
      <c r="D4" s="80" t="s">
        <v>98</v>
      </c>
      <c r="E4" s="113" t="s">
        <v>94</v>
      </c>
      <c r="F4" s="114"/>
      <c r="G4" s="114"/>
      <c r="H4" s="115"/>
      <c r="I4" s="80" t="s">
        <v>104</v>
      </c>
      <c r="J4" s="108" t="s">
        <v>99</v>
      </c>
      <c r="K4" s="77" t="s">
        <v>4</v>
      </c>
      <c r="L4" s="77"/>
      <c r="M4" s="111"/>
    </row>
    <row r="5" spans="2:23">
      <c r="B5" s="112"/>
      <c r="C5" s="80"/>
      <c r="D5" s="80"/>
      <c r="E5" s="116"/>
      <c r="F5" s="117"/>
      <c r="G5" s="117"/>
      <c r="H5" s="118"/>
      <c r="I5" s="80"/>
      <c r="J5" s="109"/>
      <c r="K5" s="36" t="s">
        <v>102</v>
      </c>
      <c r="L5" s="36" t="s">
        <v>103</v>
      </c>
      <c r="M5" s="111"/>
    </row>
    <row r="6" spans="2:23">
      <c r="B6" s="43" t="s">
        <v>58</v>
      </c>
      <c r="C6" s="43" t="s">
        <v>86</v>
      </c>
      <c r="D6" s="43" t="s">
        <v>87</v>
      </c>
      <c r="E6" s="72" t="s">
        <v>62</v>
      </c>
      <c r="F6" s="110"/>
      <c r="G6" s="110"/>
      <c r="H6" s="73"/>
      <c r="I6" s="3">
        <v>20</v>
      </c>
      <c r="J6" s="3">
        <v>2</v>
      </c>
      <c r="K6" s="3">
        <v>2</v>
      </c>
      <c r="L6" s="3">
        <v>0</v>
      </c>
      <c r="M6" s="62"/>
    </row>
    <row r="7" spans="2:23">
      <c r="B7" s="43"/>
      <c r="C7" s="43" t="s">
        <v>88</v>
      </c>
      <c r="D7" s="43" t="s">
        <v>89</v>
      </c>
      <c r="E7" s="72" t="s">
        <v>62</v>
      </c>
      <c r="F7" s="110"/>
      <c r="G7" s="110"/>
      <c r="H7" s="73"/>
      <c r="I7" s="3">
        <v>20</v>
      </c>
      <c r="J7" s="3">
        <v>1</v>
      </c>
      <c r="K7" s="3">
        <v>1</v>
      </c>
      <c r="L7" s="3">
        <v>0</v>
      </c>
      <c r="M7" s="62"/>
      <c r="O7" s="44"/>
      <c r="P7" s="44"/>
      <c r="Q7" s="44"/>
      <c r="R7" s="44"/>
      <c r="S7" s="44"/>
      <c r="T7" s="44"/>
      <c r="U7" s="44"/>
      <c r="V7" s="44"/>
      <c r="W7" s="44"/>
    </row>
    <row r="8" spans="2:23">
      <c r="B8" s="43"/>
      <c r="C8" s="43" t="s">
        <v>90</v>
      </c>
      <c r="D8" s="43" t="s">
        <v>91</v>
      </c>
      <c r="E8" s="72" t="s">
        <v>62</v>
      </c>
      <c r="F8" s="110"/>
      <c r="G8" s="110"/>
      <c r="H8" s="73"/>
      <c r="I8" s="3">
        <v>20</v>
      </c>
      <c r="J8" s="3">
        <v>7</v>
      </c>
      <c r="K8" s="3">
        <v>7</v>
      </c>
      <c r="L8" s="3">
        <v>0</v>
      </c>
      <c r="M8" s="62"/>
    </row>
    <row r="9" spans="2:23">
      <c r="B9" s="43"/>
      <c r="C9" s="43" t="s">
        <v>95</v>
      </c>
      <c r="D9" s="43" t="s">
        <v>92</v>
      </c>
      <c r="E9" s="72" t="s">
        <v>46</v>
      </c>
      <c r="F9" s="110"/>
      <c r="G9" s="110"/>
      <c r="H9" s="73"/>
      <c r="I9" s="3">
        <v>10</v>
      </c>
      <c r="J9" s="3">
        <v>37</v>
      </c>
      <c r="K9" s="3">
        <v>35</v>
      </c>
      <c r="L9" s="3">
        <v>2</v>
      </c>
      <c r="M9" s="62"/>
    </row>
    <row r="10" spans="2:23">
      <c r="B10" s="84" t="s">
        <v>21</v>
      </c>
      <c r="C10" s="85"/>
      <c r="D10" s="85"/>
      <c r="E10" s="85"/>
      <c r="F10" s="85"/>
      <c r="G10" s="85"/>
      <c r="H10" s="86"/>
      <c r="I10" s="35" t="s">
        <v>104</v>
      </c>
      <c r="J10" s="36" t="s">
        <v>1</v>
      </c>
      <c r="K10" s="36" t="s">
        <v>102</v>
      </c>
      <c r="L10" s="36" t="s">
        <v>103</v>
      </c>
      <c r="M10" s="62"/>
    </row>
    <row r="11" spans="2:23">
      <c r="B11" s="87"/>
      <c r="C11" s="88"/>
      <c r="D11" s="88"/>
      <c r="E11" s="88"/>
      <c r="F11" s="88"/>
      <c r="G11" s="88"/>
      <c r="H11" s="89"/>
      <c r="I11" s="3">
        <f>SUM(I6:I9)</f>
        <v>70</v>
      </c>
      <c r="J11" s="3">
        <f>SUM(J6:J9)</f>
        <v>47</v>
      </c>
      <c r="K11" s="3">
        <f>SUM(K6:K9)</f>
        <v>45</v>
      </c>
      <c r="L11" s="3">
        <f>SUM(L6:L9)</f>
        <v>2</v>
      </c>
      <c r="O11" s="51"/>
      <c r="P11" s="51"/>
      <c r="Q11" s="51"/>
    </row>
    <row r="12" spans="2:23">
      <c r="B12" s="95" t="s">
        <v>20</v>
      </c>
      <c r="C12" s="95"/>
      <c r="D12" s="95"/>
      <c r="E12" s="95"/>
      <c r="F12" s="95"/>
      <c r="G12" s="95"/>
      <c r="H12" s="95"/>
      <c r="I12" s="95"/>
      <c r="J12" s="95"/>
      <c r="K12" s="29">
        <f>K11*100/$J$11</f>
        <v>95.744680851063833</v>
      </c>
      <c r="L12" s="29">
        <f>L11*100/$J$11</f>
        <v>4.2553191489361701</v>
      </c>
      <c r="O12" s="44"/>
      <c r="P12" s="44"/>
      <c r="Q12" s="44"/>
    </row>
    <row r="13" spans="2:23">
      <c r="B13" s="5" t="s">
        <v>13</v>
      </c>
      <c r="C13" s="96" t="s">
        <v>16</v>
      </c>
      <c r="D13" s="96"/>
      <c r="E13" s="19">
        <f>L11</f>
        <v>2</v>
      </c>
      <c r="F13" s="20" t="s">
        <v>19</v>
      </c>
      <c r="G13" s="1" t="s">
        <v>14</v>
      </c>
      <c r="H13" s="21">
        <f>E13*100/$J$11</f>
        <v>4.2553191489361701</v>
      </c>
      <c r="L13" s="19"/>
      <c r="M13" s="61"/>
    </row>
    <row r="14" spans="2:23">
      <c r="B14" s="8" t="s">
        <v>13</v>
      </c>
      <c r="C14" s="97" t="s">
        <v>43</v>
      </c>
      <c r="D14" s="97"/>
      <c r="E14" s="14">
        <f>K11</f>
        <v>45</v>
      </c>
      <c r="F14" s="17" t="s">
        <v>19</v>
      </c>
      <c r="G14" s="9" t="s">
        <v>14</v>
      </c>
      <c r="H14" s="12">
        <f>E14*100/$J$11</f>
        <v>95.744680851063833</v>
      </c>
      <c r="M14" s="61"/>
      <c r="U14" s="44"/>
    </row>
    <row r="19" spans="2:16" ht="30.75" customHeight="1">
      <c r="M19" s="46"/>
    </row>
    <row r="20" spans="2:16" ht="26.25">
      <c r="M20" s="46"/>
    </row>
    <row r="32" spans="2:16" ht="26.25">
      <c r="B32" s="52"/>
      <c r="C32" s="52"/>
      <c r="D32" s="64" t="s">
        <v>35</v>
      </c>
      <c r="E32" s="64"/>
      <c r="F32" s="64"/>
      <c r="G32" s="64"/>
      <c r="H32" s="64"/>
      <c r="I32" s="64"/>
      <c r="J32" s="64"/>
      <c r="K32" s="64"/>
      <c r="M32" s="55"/>
      <c r="N32" s="52"/>
      <c r="O32" s="52"/>
      <c r="P32" s="52"/>
    </row>
    <row r="33" spans="2:16" ht="26.25">
      <c r="B33" s="52"/>
      <c r="C33" s="52"/>
      <c r="D33" s="55" t="s">
        <v>75</v>
      </c>
      <c r="F33" s="55"/>
      <c r="G33" s="55"/>
      <c r="H33" s="55"/>
      <c r="I33" s="52" t="s">
        <v>77</v>
      </c>
      <c r="K33" s="68" t="s">
        <v>97</v>
      </c>
      <c r="N33" s="52"/>
      <c r="P33" s="52"/>
    </row>
    <row r="34" spans="2:16" ht="26.25">
      <c r="B34" s="52"/>
      <c r="C34" s="52"/>
      <c r="D34" s="55" t="s">
        <v>75</v>
      </c>
      <c r="F34" s="55"/>
      <c r="G34" s="55"/>
      <c r="H34" s="55"/>
      <c r="I34" s="52" t="s">
        <v>78</v>
      </c>
      <c r="K34" s="68" t="s">
        <v>85</v>
      </c>
      <c r="N34" s="52"/>
      <c r="P34" s="52"/>
    </row>
    <row r="35" spans="2:16" ht="26.25">
      <c r="B35" s="52"/>
      <c r="C35" s="52"/>
      <c r="D35" s="55" t="s">
        <v>76</v>
      </c>
      <c r="F35" s="55"/>
      <c r="G35" s="55"/>
      <c r="H35" s="55"/>
      <c r="I35" s="52" t="s">
        <v>107</v>
      </c>
      <c r="K35" s="55"/>
      <c r="L35" s="52" t="s">
        <v>83</v>
      </c>
      <c r="M35" s="52"/>
      <c r="P35" s="52"/>
    </row>
    <row r="36" spans="2:16" ht="26.25">
      <c r="B36" s="52"/>
      <c r="C36" s="52"/>
      <c r="D36" s="55" t="s">
        <v>76</v>
      </c>
      <c r="F36" s="55"/>
      <c r="G36" s="55"/>
      <c r="H36" s="55"/>
      <c r="I36" s="52" t="s">
        <v>79</v>
      </c>
      <c r="K36" s="55"/>
      <c r="L36" s="52" t="s">
        <v>80</v>
      </c>
      <c r="M36" s="52"/>
      <c r="P36" s="52"/>
    </row>
    <row r="37" spans="2:16" ht="26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2:16" ht="28.5">
      <c r="B38" s="52"/>
      <c r="C38" s="67" t="s">
        <v>84</v>
      </c>
      <c r="D38" s="55" t="s">
        <v>36</v>
      </c>
      <c r="E38" s="52"/>
      <c r="F38" s="70" t="s">
        <v>84</v>
      </c>
      <c r="G38" s="52" t="s">
        <v>37</v>
      </c>
      <c r="H38" s="52"/>
      <c r="J38" s="52" t="s">
        <v>45</v>
      </c>
      <c r="K38" s="52"/>
      <c r="L38" s="52" t="s">
        <v>39</v>
      </c>
      <c r="M38" s="52"/>
      <c r="O38" s="52"/>
      <c r="P38" s="52"/>
    </row>
    <row r="39" spans="2:16" ht="43.5" customHeight="1">
      <c r="B39" s="52"/>
      <c r="C39" s="52"/>
      <c r="D39" s="52"/>
      <c r="E39" s="52"/>
      <c r="F39" s="52"/>
      <c r="G39" s="52"/>
      <c r="H39" s="52"/>
      <c r="I39" s="52"/>
      <c r="J39" s="99" t="s">
        <v>48</v>
      </c>
      <c r="K39" s="99"/>
      <c r="L39" s="99"/>
      <c r="M39" s="99"/>
      <c r="O39" s="52"/>
      <c r="P39" s="52"/>
    </row>
    <row r="40" spans="2:16" ht="26.25">
      <c r="B40" s="52"/>
      <c r="C40" s="99" t="s">
        <v>40</v>
      </c>
      <c r="D40" s="99"/>
      <c r="E40" s="99"/>
      <c r="F40" s="55"/>
      <c r="G40" s="55"/>
      <c r="H40" s="52"/>
      <c r="I40" s="52"/>
      <c r="J40" s="52"/>
      <c r="K40" s="52"/>
      <c r="L40" s="52"/>
      <c r="M40" s="52"/>
      <c r="N40" s="52"/>
      <c r="O40" s="52"/>
      <c r="P40" s="52"/>
    </row>
    <row r="41" spans="2:16" ht="12" customHeight="1">
      <c r="B41" s="52"/>
      <c r="C41" s="55"/>
      <c r="D41" s="55"/>
      <c r="E41" s="55"/>
      <c r="F41" s="55"/>
      <c r="G41" s="55"/>
      <c r="H41" s="52"/>
      <c r="I41" s="52"/>
      <c r="J41" s="52"/>
      <c r="K41" s="52"/>
      <c r="L41" s="52"/>
      <c r="M41" s="52"/>
      <c r="N41" s="52"/>
      <c r="O41" s="52"/>
      <c r="P41" s="52"/>
    </row>
    <row r="42" spans="2:16" ht="28.5">
      <c r="B42" s="55"/>
      <c r="C42" s="67" t="s">
        <v>84</v>
      </c>
      <c r="D42" s="55" t="s">
        <v>56</v>
      </c>
      <c r="E42" s="52"/>
      <c r="F42" s="70" t="s">
        <v>84</v>
      </c>
      <c r="G42" s="52" t="s">
        <v>57</v>
      </c>
      <c r="H42" s="52"/>
      <c r="J42" s="52" t="s">
        <v>55</v>
      </c>
      <c r="K42" s="52"/>
      <c r="L42" s="52" t="s">
        <v>41</v>
      </c>
      <c r="M42" s="52"/>
      <c r="O42" s="52"/>
      <c r="P42" s="52"/>
    </row>
    <row r="43" spans="2:16" ht="26.25">
      <c r="B43" s="52"/>
      <c r="C43" s="52"/>
      <c r="D43" s="52"/>
      <c r="E43" s="52"/>
      <c r="F43" s="52"/>
      <c r="G43" s="52"/>
      <c r="H43" s="52"/>
      <c r="I43" s="52"/>
      <c r="J43" s="52"/>
      <c r="K43" s="71" t="s">
        <v>50</v>
      </c>
      <c r="L43" s="56"/>
      <c r="M43" s="56"/>
      <c r="O43" s="52"/>
      <c r="P43" s="52"/>
    </row>
    <row r="44" spans="2:16" ht="26.25">
      <c r="B44" s="52"/>
      <c r="C44" s="52"/>
      <c r="D44" s="52"/>
      <c r="E44" s="52"/>
      <c r="F44" s="52"/>
      <c r="G44" s="52"/>
      <c r="H44" s="52"/>
      <c r="I44" s="52"/>
      <c r="J44" s="56"/>
      <c r="K44" s="56" t="s">
        <v>42</v>
      </c>
      <c r="L44" s="56"/>
      <c r="M44" s="56"/>
      <c r="O44" s="52"/>
      <c r="P44" s="52"/>
    </row>
    <row r="45" spans="2:16" ht="26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2:16" ht="26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2:16" ht="26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2:16" ht="26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2:12" ht="26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</row>
    <row r="50" spans="2:12" ht="26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</sheetData>
  <mergeCells count="19">
    <mergeCell ref="D2:M2"/>
    <mergeCell ref="B4:B5"/>
    <mergeCell ref="C4:C5"/>
    <mergeCell ref="D4:D5"/>
    <mergeCell ref="E4:H5"/>
    <mergeCell ref="I4:I5"/>
    <mergeCell ref="J4:J5"/>
    <mergeCell ref="K4:L4"/>
    <mergeCell ref="E6:H6"/>
    <mergeCell ref="E7:H7"/>
    <mergeCell ref="E8:H8"/>
    <mergeCell ref="E9:H9"/>
    <mergeCell ref="M4:M5"/>
    <mergeCell ref="C40:E40"/>
    <mergeCell ref="B10:H11"/>
    <mergeCell ref="B12:J12"/>
    <mergeCell ref="C13:D13"/>
    <mergeCell ref="C14:D14"/>
    <mergeCell ref="J39:M39"/>
  </mergeCells>
  <pageMargins left="0.51181102362204722" right="0.31496062992125984" top="0.55118110236220474" bottom="0.55118110236220474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Grade</vt:lpstr>
      <vt:lpstr>Desired Character</vt:lpstr>
      <vt:lpstr>Reading, Writing Analysis</vt:lpstr>
      <vt:lpstr>Club</vt:lpstr>
      <vt:lpstr>Club!Print_Area</vt:lpstr>
      <vt:lpstr>'Desired Character'!Print_Area</vt:lpstr>
      <vt:lpstr>Grade!Print_Area</vt:lpstr>
      <vt:lpstr>'Reading, Writing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piapol</dc:creator>
  <cp:lastModifiedBy>Jintra Kala</cp:lastModifiedBy>
  <cp:lastPrinted>2025-02-27T07:45:53Z</cp:lastPrinted>
  <dcterms:created xsi:type="dcterms:W3CDTF">2018-02-26T03:38:07Z</dcterms:created>
  <dcterms:modified xsi:type="dcterms:W3CDTF">2025-03-02T07:59:09Z</dcterms:modified>
</cp:coreProperties>
</file>